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PythonShare\Anwendungen_Export\Uebersichtsblaetter_Statistik\"/>
    </mc:Choice>
  </mc:AlternateContent>
  <xr:revisionPtr revIDLastSave="0" documentId="13_ncr:1_{442C67B1-4BDE-4C3B-B66C-6B490520A203}" xr6:coauthVersionLast="47" xr6:coauthVersionMax="47" xr10:uidLastSave="{00000000-0000-0000-0000-000000000000}"/>
  <bookViews>
    <workbookView xWindow="-120" yWindow="-120" windowWidth="29040" windowHeight="15720" xr2:uid="{00000000-000D-0000-FFFF-FFFF00000000}"/>
  </bookViews>
  <sheets>
    <sheet name="Erläuterung" sheetId="1" r:id="rId1"/>
    <sheet name="Daten" sheetId="2" r:id="rId2"/>
    <sheet name="Relationen" sheetId="3" r:id="rId3"/>
  </sheets>
  <definedNames>
    <definedName name="_xlnm.Print_Area" localSheetId="1">Daten!$A$1:$P$63</definedName>
    <definedName name="_xlnm.Print_Area" localSheetId="0">Erläuterung!$A$1:$T$61</definedName>
    <definedName name="_xlnm.Print_Area" localSheetId="2">Relationen!$A$1:$P$62</definedName>
    <definedName name="XDF">Erläuterung!$T:$FHL</definedName>
    <definedName name="XFD17179869184">Relationen!$ZZ$6126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48" i="3" l="1"/>
  <c r="K48" i="3"/>
  <c r="J48" i="3"/>
  <c r="I48" i="3"/>
  <c r="H48" i="3"/>
  <c r="G48" i="3"/>
  <c r="F48" i="3"/>
  <c r="E48" i="3"/>
  <c r="D48" i="3"/>
  <c r="O47" i="3"/>
  <c r="K47" i="3"/>
  <c r="J47" i="3"/>
  <c r="I47" i="3"/>
  <c r="H47" i="3"/>
  <c r="G47" i="3"/>
  <c r="F47" i="3"/>
  <c r="E47" i="3"/>
  <c r="D47" i="3"/>
  <c r="O46" i="3"/>
  <c r="N46" i="3"/>
  <c r="M46" i="3"/>
  <c r="K46" i="3"/>
  <c r="J46" i="3"/>
  <c r="I46" i="3"/>
  <c r="H46" i="3"/>
  <c r="G46" i="3"/>
  <c r="F46" i="3"/>
  <c r="E46" i="3"/>
  <c r="D46" i="3"/>
  <c r="K45" i="3"/>
  <c r="J45" i="3"/>
  <c r="I45" i="3"/>
  <c r="H45" i="3"/>
  <c r="G45" i="3"/>
  <c r="F45" i="3"/>
  <c r="E45" i="3"/>
  <c r="D45" i="3"/>
  <c r="O44" i="3"/>
  <c r="K44" i="3"/>
  <c r="J44" i="3"/>
  <c r="I44" i="3"/>
  <c r="H44" i="3"/>
  <c r="G44" i="3"/>
  <c r="F44" i="3"/>
  <c r="E44" i="3"/>
  <c r="D44" i="3"/>
  <c r="O42" i="3"/>
  <c r="K42" i="3"/>
  <c r="J42" i="3"/>
  <c r="I42" i="3"/>
  <c r="H42" i="3"/>
  <c r="G42" i="3"/>
  <c r="F42" i="3"/>
  <c r="E42" i="3"/>
  <c r="D42" i="3"/>
  <c r="K40" i="3"/>
  <c r="H40" i="3"/>
  <c r="G40" i="3"/>
  <c r="D40" i="3"/>
  <c r="O39" i="3"/>
  <c r="K39" i="3"/>
  <c r="H39" i="3"/>
  <c r="G39" i="3"/>
  <c r="D39" i="3"/>
  <c r="K38" i="3"/>
  <c r="H38" i="3"/>
  <c r="G38" i="3"/>
  <c r="D38" i="3"/>
  <c r="O36" i="3"/>
  <c r="K36" i="3"/>
  <c r="J36" i="3"/>
  <c r="I36" i="3"/>
  <c r="H36" i="3"/>
  <c r="G36" i="3"/>
  <c r="F36" i="3"/>
  <c r="E36" i="3"/>
  <c r="D36" i="3"/>
  <c r="O35" i="3"/>
  <c r="K35" i="3"/>
  <c r="J35" i="3"/>
  <c r="I35" i="3"/>
  <c r="H35" i="3"/>
  <c r="G35" i="3"/>
  <c r="F35" i="3"/>
  <c r="E35" i="3"/>
  <c r="D35" i="3"/>
  <c r="K34" i="3"/>
  <c r="J34" i="3"/>
  <c r="I34" i="3"/>
  <c r="H34" i="3"/>
  <c r="G34" i="3"/>
  <c r="F34" i="3"/>
  <c r="E34" i="3"/>
  <c r="D34" i="3"/>
  <c r="O32" i="3"/>
  <c r="K32" i="3"/>
  <c r="J32" i="3"/>
  <c r="I32" i="3"/>
  <c r="H32" i="3"/>
  <c r="G32" i="3"/>
  <c r="F32" i="3"/>
  <c r="E32" i="3"/>
  <c r="D32" i="3"/>
  <c r="O31" i="3"/>
  <c r="K31" i="3"/>
  <c r="J31" i="3"/>
  <c r="I31" i="3"/>
  <c r="H31" i="3"/>
  <c r="G31" i="3"/>
  <c r="F31" i="3"/>
  <c r="E31" i="3"/>
  <c r="D31" i="3"/>
  <c r="K28" i="3"/>
  <c r="J28" i="3"/>
  <c r="I28" i="3"/>
  <c r="H28" i="3"/>
  <c r="G28" i="3"/>
  <c r="F28" i="3"/>
  <c r="E28" i="3"/>
  <c r="D28" i="3"/>
  <c r="K27" i="3"/>
  <c r="J27" i="3"/>
  <c r="I27" i="3"/>
  <c r="H27" i="3"/>
  <c r="G27" i="3"/>
  <c r="F27" i="3"/>
  <c r="E27" i="3"/>
  <c r="D27" i="3"/>
  <c r="K26" i="3"/>
  <c r="J26" i="3"/>
  <c r="I26" i="3"/>
  <c r="H26" i="3"/>
  <c r="G26" i="3"/>
  <c r="F26" i="3"/>
  <c r="E26" i="3"/>
  <c r="D26" i="3"/>
  <c r="K25" i="3"/>
  <c r="J25" i="3"/>
  <c r="I25" i="3"/>
  <c r="H25" i="3"/>
  <c r="G25" i="3"/>
  <c r="F25" i="3"/>
  <c r="E25" i="3"/>
  <c r="D25" i="3"/>
  <c r="K24" i="3"/>
  <c r="J24" i="3"/>
  <c r="I24" i="3"/>
  <c r="H24" i="3"/>
  <c r="G24" i="3"/>
  <c r="F24" i="3"/>
  <c r="E24" i="3"/>
  <c r="D24" i="3"/>
  <c r="K23" i="3"/>
  <c r="J23" i="3"/>
  <c r="I23" i="3"/>
  <c r="H23" i="3"/>
  <c r="G23" i="3"/>
  <c r="F23" i="3"/>
  <c r="E23" i="3"/>
  <c r="D23" i="3"/>
  <c r="K22" i="3"/>
  <c r="J22" i="3"/>
  <c r="I22" i="3"/>
  <c r="H22" i="3"/>
  <c r="G22" i="3"/>
  <c r="F22" i="3"/>
  <c r="E22" i="3"/>
  <c r="D22" i="3"/>
  <c r="K21" i="3"/>
  <c r="J21" i="3"/>
  <c r="I21" i="3"/>
  <c r="H21" i="3"/>
  <c r="G21" i="3"/>
  <c r="F21" i="3"/>
  <c r="E21" i="3"/>
  <c r="D21" i="3"/>
  <c r="K20" i="3"/>
  <c r="J20" i="3"/>
  <c r="I20" i="3"/>
  <c r="H20" i="3"/>
  <c r="G20" i="3"/>
  <c r="F20" i="3"/>
  <c r="E20" i="3"/>
  <c r="D20" i="3"/>
  <c r="K19" i="3"/>
  <c r="J19" i="3"/>
  <c r="I19" i="3"/>
  <c r="H19" i="3"/>
  <c r="G19" i="3"/>
  <c r="F19" i="3"/>
  <c r="E19" i="3"/>
  <c r="D19" i="3"/>
  <c r="K18" i="3"/>
  <c r="J18" i="3"/>
  <c r="I18" i="3"/>
  <c r="H18" i="3"/>
  <c r="G18" i="3"/>
  <c r="F18" i="3"/>
  <c r="E18" i="3"/>
  <c r="D18" i="3"/>
  <c r="K16" i="3"/>
  <c r="H16" i="3"/>
  <c r="G16" i="3"/>
  <c r="D16" i="3"/>
  <c r="L14" i="3"/>
  <c r="K14" i="3"/>
  <c r="J14" i="3"/>
  <c r="I14" i="3"/>
  <c r="H14" i="3"/>
  <c r="G14" i="3"/>
  <c r="F14" i="3"/>
  <c r="E14" i="3"/>
  <c r="D14" i="3"/>
  <c r="G13" i="3"/>
  <c r="K12" i="3"/>
  <c r="H12" i="3"/>
  <c r="G12" i="3"/>
  <c r="D12" i="3"/>
  <c r="K11" i="3"/>
  <c r="H11" i="3"/>
  <c r="G11" i="3"/>
  <c r="D11" i="3"/>
  <c r="F10" i="3"/>
  <c r="E10" i="3"/>
  <c r="K9" i="3"/>
  <c r="J9" i="3"/>
  <c r="I9" i="3"/>
  <c r="H9" i="3"/>
  <c r="G9" i="3"/>
  <c r="F9" i="3"/>
  <c r="E9" i="3"/>
  <c r="D9" i="3"/>
  <c r="K8" i="3"/>
  <c r="J8" i="3"/>
  <c r="I8" i="3"/>
  <c r="H8" i="3"/>
  <c r="G8" i="3"/>
  <c r="F8" i="3"/>
  <c r="E8" i="3"/>
  <c r="D8" i="3"/>
  <c r="K7" i="3"/>
  <c r="J7" i="3"/>
  <c r="I7" i="3"/>
  <c r="H7" i="3"/>
  <c r="G7" i="3"/>
  <c r="F7" i="3"/>
  <c r="E7" i="3"/>
  <c r="D7" i="3"/>
  <c r="F6" i="3"/>
  <c r="E6" i="3"/>
  <c r="K5" i="3"/>
  <c r="J5" i="3"/>
  <c r="I5" i="3"/>
  <c r="H5" i="3"/>
  <c r="G5" i="3"/>
  <c r="F5" i="3"/>
  <c r="E5" i="3"/>
  <c r="D5" i="3"/>
  <c r="K4" i="3"/>
  <c r="J4" i="3"/>
  <c r="I4" i="3"/>
  <c r="H4" i="3"/>
  <c r="G4" i="3"/>
  <c r="F4" i="3"/>
  <c r="E4" i="3"/>
  <c r="D4" i="3"/>
  <c r="B2" i="3"/>
  <c r="L55" i="2"/>
  <c r="K55" i="2"/>
  <c r="J55" i="2"/>
  <c r="K55" i="3" s="1"/>
  <c r="H55" i="2"/>
  <c r="H55" i="3" s="1"/>
  <c r="G55" i="2"/>
  <c r="O55" i="2" s="1"/>
  <c r="F55" i="2"/>
  <c r="G55" i="3" s="1"/>
  <c r="D55" i="2"/>
  <c r="D55" i="3" s="1"/>
  <c r="L54" i="2"/>
  <c r="M54" i="3" s="1"/>
  <c r="K54" i="2"/>
  <c r="J54" i="2"/>
  <c r="N54" i="2" s="1"/>
  <c r="I54" i="2"/>
  <c r="I54" i="3" s="1"/>
  <c r="H54" i="2"/>
  <c r="H54" i="3" s="1"/>
  <c r="G54" i="2"/>
  <c r="O54" i="2" s="1"/>
  <c r="F54" i="2"/>
  <c r="G54" i="3" s="1"/>
  <c r="E54" i="2"/>
  <c r="M54" i="2" s="1"/>
  <c r="D54" i="2"/>
  <c r="E54" i="3" s="1"/>
  <c r="K52" i="2"/>
  <c r="G52" i="2"/>
  <c r="O52" i="2" s="1"/>
  <c r="F52" i="2"/>
  <c r="G51" i="2"/>
  <c r="O49" i="2"/>
  <c r="K49" i="2"/>
  <c r="J49" i="2"/>
  <c r="K49" i="3" s="1"/>
  <c r="I49" i="2"/>
  <c r="H49" i="2"/>
  <c r="I49" i="3" s="1"/>
  <c r="G49" i="2"/>
  <c r="F49" i="2"/>
  <c r="N49" i="2" s="1"/>
  <c r="E49" i="2"/>
  <c r="M49" i="2" s="1"/>
  <c r="D49" i="2"/>
  <c r="L49" i="2" s="1"/>
  <c r="O48" i="2"/>
  <c r="N48" i="2"/>
  <c r="N48" i="3" s="1"/>
  <c r="M48" i="2"/>
  <c r="L48" i="2"/>
  <c r="M48" i="3" s="1"/>
  <c r="O47" i="2"/>
  <c r="N47" i="2"/>
  <c r="N47" i="3" s="1"/>
  <c r="M47" i="2"/>
  <c r="L47" i="2"/>
  <c r="M47" i="3" s="1"/>
  <c r="O46" i="2"/>
  <c r="L46" i="3" s="1"/>
  <c r="O45" i="2"/>
  <c r="N45" i="2"/>
  <c r="N45" i="3" s="1"/>
  <c r="M45" i="2"/>
  <c r="L45" i="2"/>
  <c r="O45" i="3" s="1"/>
  <c r="O44" i="2"/>
  <c r="N44" i="2"/>
  <c r="N44" i="3" s="1"/>
  <c r="M44" i="2"/>
  <c r="L44" i="2"/>
  <c r="M44" i="3" s="1"/>
  <c r="O42" i="2"/>
  <c r="N42" i="2"/>
  <c r="N42" i="3" s="1"/>
  <c r="M42" i="2"/>
  <c r="L42" i="2"/>
  <c r="M42" i="3" s="1"/>
  <c r="N41" i="2"/>
  <c r="K41" i="2"/>
  <c r="J41" i="2"/>
  <c r="K41" i="3" s="1"/>
  <c r="H41" i="2"/>
  <c r="H41" i="3" s="1"/>
  <c r="G41" i="2"/>
  <c r="G53" i="2" s="1"/>
  <c r="F41" i="2"/>
  <c r="G41" i="3" s="1"/>
  <c r="D41" i="2"/>
  <c r="D41" i="3" s="1"/>
  <c r="O40" i="2"/>
  <c r="L40" i="3" s="1"/>
  <c r="N40" i="2"/>
  <c r="O40" i="3" s="1"/>
  <c r="L40" i="2"/>
  <c r="O39" i="2"/>
  <c r="N39" i="2"/>
  <c r="L39" i="2"/>
  <c r="L39" i="3" s="1"/>
  <c r="O38" i="2"/>
  <c r="N38" i="2"/>
  <c r="O38" i="3" s="1"/>
  <c r="L38" i="2"/>
  <c r="L38" i="3" s="1"/>
  <c r="O37" i="2"/>
  <c r="K37" i="2"/>
  <c r="J37" i="2"/>
  <c r="K37" i="3" s="1"/>
  <c r="I37" i="2"/>
  <c r="H37" i="2"/>
  <c r="I37" i="3" s="1"/>
  <c r="G37" i="2"/>
  <c r="F37" i="2"/>
  <c r="N37" i="2" s="1"/>
  <c r="E37" i="2"/>
  <c r="M37" i="2" s="1"/>
  <c r="D37" i="2"/>
  <c r="L37" i="2" s="1"/>
  <c r="O36" i="2"/>
  <c r="N36" i="2"/>
  <c r="N36" i="3" s="1"/>
  <c r="M36" i="2"/>
  <c r="L36" i="2"/>
  <c r="M36" i="3" s="1"/>
  <c r="O35" i="2"/>
  <c r="N35" i="2"/>
  <c r="N35" i="3" s="1"/>
  <c r="M35" i="2"/>
  <c r="L35" i="2"/>
  <c r="M35" i="3" s="1"/>
  <c r="O34" i="2"/>
  <c r="N34" i="2"/>
  <c r="N34" i="3" s="1"/>
  <c r="M34" i="2"/>
  <c r="L34" i="2"/>
  <c r="O34" i="3" s="1"/>
  <c r="O33" i="2"/>
  <c r="K33" i="2"/>
  <c r="K43" i="2" s="1"/>
  <c r="K50" i="2" s="1"/>
  <c r="J33" i="2"/>
  <c r="K33" i="3" s="1"/>
  <c r="I33" i="2"/>
  <c r="H33" i="2"/>
  <c r="I33" i="3" s="1"/>
  <c r="G33" i="2"/>
  <c r="F33" i="2"/>
  <c r="F51" i="2" s="1"/>
  <c r="E33" i="2"/>
  <c r="M33" i="2" s="1"/>
  <c r="D33" i="2"/>
  <c r="D43" i="2" s="1"/>
  <c r="O32" i="2"/>
  <c r="N32" i="2"/>
  <c r="N32" i="3" s="1"/>
  <c r="M32" i="2"/>
  <c r="L32" i="2"/>
  <c r="M32" i="3" s="1"/>
  <c r="O31" i="2"/>
  <c r="N31" i="2"/>
  <c r="N31" i="3" s="1"/>
  <c r="M31" i="2"/>
  <c r="L31" i="2"/>
  <c r="M31" i="3" s="1"/>
  <c r="K29" i="2"/>
  <c r="K57" i="2" s="1"/>
  <c r="J29" i="2"/>
  <c r="N29" i="2" s="1"/>
  <c r="I29" i="2"/>
  <c r="I57" i="2" s="1"/>
  <c r="H29" i="2"/>
  <c r="I29" i="3" s="1"/>
  <c r="G29" i="2"/>
  <c r="G57" i="2" s="1"/>
  <c r="F29" i="2"/>
  <c r="G29" i="3" s="1"/>
  <c r="E29" i="2"/>
  <c r="E57" i="2" s="1"/>
  <c r="D29" i="2"/>
  <c r="E29" i="3" s="1"/>
  <c r="O28" i="2"/>
  <c r="N28" i="2"/>
  <c r="O28" i="3" s="1"/>
  <c r="M28" i="2"/>
  <c r="L28" i="2"/>
  <c r="M28" i="3" s="1"/>
  <c r="O27" i="2"/>
  <c r="N27" i="2"/>
  <c r="O27" i="3" s="1"/>
  <c r="M27" i="2"/>
  <c r="L27" i="2"/>
  <c r="M27" i="3" s="1"/>
  <c r="O26" i="2"/>
  <c r="N26" i="2"/>
  <c r="O26" i="3" s="1"/>
  <c r="M26" i="2"/>
  <c r="N26" i="3" s="1"/>
  <c r="L26" i="2"/>
  <c r="M26" i="3" s="1"/>
  <c r="O25" i="2"/>
  <c r="N25" i="2"/>
  <c r="O25" i="3" s="1"/>
  <c r="M25" i="2"/>
  <c r="L25" i="2"/>
  <c r="M25" i="3" s="1"/>
  <c r="O24" i="2"/>
  <c r="N24" i="2"/>
  <c r="O24" i="3" s="1"/>
  <c r="M24" i="2"/>
  <c r="L24" i="2"/>
  <c r="M24" i="3" s="1"/>
  <c r="O23" i="2"/>
  <c r="N23" i="2"/>
  <c r="O23" i="3" s="1"/>
  <c r="M23" i="2"/>
  <c r="N23" i="3" s="1"/>
  <c r="L23" i="2"/>
  <c r="M23" i="3" s="1"/>
  <c r="O22" i="2"/>
  <c r="N22" i="2"/>
  <c r="O22" i="3" s="1"/>
  <c r="M22" i="2"/>
  <c r="L22" i="2"/>
  <c r="M22" i="3" s="1"/>
  <c r="O21" i="2"/>
  <c r="N21" i="2"/>
  <c r="O21" i="3" s="1"/>
  <c r="M21" i="2"/>
  <c r="L21" i="2"/>
  <c r="M21" i="3" s="1"/>
  <c r="O20" i="2"/>
  <c r="N20" i="2"/>
  <c r="O20" i="3" s="1"/>
  <c r="M20" i="2"/>
  <c r="N20" i="3" s="1"/>
  <c r="L20" i="2"/>
  <c r="M20" i="3" s="1"/>
  <c r="O19" i="2"/>
  <c r="N19" i="2"/>
  <c r="O19" i="3" s="1"/>
  <c r="M19" i="2"/>
  <c r="L19" i="2"/>
  <c r="M19" i="3" s="1"/>
  <c r="O18" i="2"/>
  <c r="N18" i="2"/>
  <c r="O18" i="3" s="1"/>
  <c r="M18" i="2"/>
  <c r="L18" i="2"/>
  <c r="M18" i="3" s="1"/>
  <c r="F17" i="2"/>
  <c r="F30" i="2" s="1"/>
  <c r="O16" i="2"/>
  <c r="N16" i="2"/>
  <c r="O16" i="3" s="1"/>
  <c r="L16" i="2"/>
  <c r="L16" i="3" s="1"/>
  <c r="O15" i="2"/>
  <c r="N15" i="2"/>
  <c r="O14" i="2"/>
  <c r="N14" i="2"/>
  <c r="O14" i="3" s="1"/>
  <c r="M14" i="2"/>
  <c r="L14" i="2"/>
  <c r="M14" i="3" s="1"/>
  <c r="K13" i="2"/>
  <c r="O13" i="2" s="1"/>
  <c r="J13" i="2"/>
  <c r="J17" i="2" s="1"/>
  <c r="H13" i="2"/>
  <c r="H17" i="2" s="1"/>
  <c r="G13" i="2"/>
  <c r="F13" i="2"/>
  <c r="F53" i="2" s="1"/>
  <c r="D13" i="2"/>
  <c r="D13" i="3" s="1"/>
  <c r="O12" i="2"/>
  <c r="N12" i="2"/>
  <c r="O12" i="3" s="1"/>
  <c r="L12" i="2"/>
  <c r="L12" i="3" s="1"/>
  <c r="O11" i="2"/>
  <c r="N11" i="2"/>
  <c r="O11" i="3" s="1"/>
  <c r="L11" i="2"/>
  <c r="L11" i="3" s="1"/>
  <c r="O10" i="2"/>
  <c r="N10" i="2"/>
  <c r="M10" i="2"/>
  <c r="K10" i="2"/>
  <c r="J10" i="2"/>
  <c r="K10" i="3" s="1"/>
  <c r="I10" i="2"/>
  <c r="J10" i="3" s="1"/>
  <c r="H10" i="2"/>
  <c r="I10" i="3" s="1"/>
  <c r="G10" i="2"/>
  <c r="F10" i="2"/>
  <c r="G10" i="3" s="1"/>
  <c r="E10" i="2"/>
  <c r="E52" i="2" s="1"/>
  <c r="D10" i="2"/>
  <c r="D10" i="3" s="1"/>
  <c r="O9" i="2"/>
  <c r="N9" i="2"/>
  <c r="O9" i="3" s="1"/>
  <c r="M9" i="2"/>
  <c r="L9" i="2"/>
  <c r="M9" i="3" s="1"/>
  <c r="O8" i="2"/>
  <c r="N8" i="2"/>
  <c r="O8" i="3" s="1"/>
  <c r="M8" i="2"/>
  <c r="L8" i="2"/>
  <c r="M8" i="3" s="1"/>
  <c r="O7" i="2"/>
  <c r="N7" i="2"/>
  <c r="O7" i="3" s="1"/>
  <c r="M7" i="2"/>
  <c r="L7" i="2"/>
  <c r="M7" i="3" s="1"/>
  <c r="N6" i="2"/>
  <c r="K6" i="2"/>
  <c r="K17" i="2" s="1"/>
  <c r="J6" i="2"/>
  <c r="K6" i="3" s="1"/>
  <c r="I6" i="2"/>
  <c r="I51" i="2" s="1"/>
  <c r="H6" i="2"/>
  <c r="I6" i="3" s="1"/>
  <c r="G6" i="2"/>
  <c r="G17" i="2" s="1"/>
  <c r="F6" i="2"/>
  <c r="G6" i="3" s="1"/>
  <c r="E6" i="2"/>
  <c r="E51" i="2" s="1"/>
  <c r="D6" i="2"/>
  <c r="D6" i="3" s="1"/>
  <c r="O5" i="2"/>
  <c r="N5" i="2"/>
  <c r="O5" i="3" s="1"/>
  <c r="M5" i="2"/>
  <c r="L5" i="2"/>
  <c r="M5" i="3" s="1"/>
  <c r="O4" i="2"/>
  <c r="N4" i="2"/>
  <c r="O4" i="3" s="1"/>
  <c r="M4" i="2"/>
  <c r="L4" i="2"/>
  <c r="M4" i="3" s="1"/>
  <c r="O53" i="2" l="1"/>
  <c r="M51" i="2"/>
  <c r="M49" i="3"/>
  <c r="L49" i="3"/>
  <c r="O17" i="2"/>
  <c r="G30" i="2"/>
  <c r="G56" i="2"/>
  <c r="O56" i="2" s="1"/>
  <c r="M37" i="3"/>
  <c r="L37" i="3"/>
  <c r="O49" i="3"/>
  <c r="N49" i="3"/>
  <c r="M57" i="2"/>
  <c r="H30" i="2"/>
  <c r="H17" i="3"/>
  <c r="N30" i="2"/>
  <c r="O57" i="2"/>
  <c r="O37" i="3"/>
  <c r="N37" i="3"/>
  <c r="L55" i="3"/>
  <c r="K17" i="3"/>
  <c r="J30" i="2"/>
  <c r="D50" i="2"/>
  <c r="E43" i="3"/>
  <c r="K56" i="2"/>
  <c r="K30" i="2"/>
  <c r="K58" i="2" s="1"/>
  <c r="F51" i="3"/>
  <c r="O54" i="3"/>
  <c r="N54" i="3"/>
  <c r="H53" i="2"/>
  <c r="H53" i="3" s="1"/>
  <c r="H13" i="3"/>
  <c r="D49" i="3"/>
  <c r="M6" i="2"/>
  <c r="H43" i="2"/>
  <c r="H56" i="2" s="1"/>
  <c r="H56" i="3" s="1"/>
  <c r="H51" i="2"/>
  <c r="H52" i="2"/>
  <c r="J53" i="2"/>
  <c r="N55" i="2"/>
  <c r="O55" i="3" s="1"/>
  <c r="K13" i="3"/>
  <c r="K29" i="3"/>
  <c r="E33" i="3"/>
  <c r="E37" i="3"/>
  <c r="E49" i="3"/>
  <c r="K54" i="3"/>
  <c r="J43" i="2"/>
  <c r="J56" i="2" s="1"/>
  <c r="I52" i="2"/>
  <c r="M52" i="2" s="1"/>
  <c r="K53" i="2"/>
  <c r="F57" i="2"/>
  <c r="H6" i="3"/>
  <c r="H10" i="3"/>
  <c r="N14" i="3"/>
  <c r="L18" i="3"/>
  <c r="L19" i="3"/>
  <c r="L20" i="3"/>
  <c r="L21" i="3"/>
  <c r="L22" i="3"/>
  <c r="L23" i="3"/>
  <c r="L24" i="3"/>
  <c r="L25" i="3"/>
  <c r="L26" i="3"/>
  <c r="L27" i="3"/>
  <c r="L28" i="3"/>
  <c r="F33" i="3"/>
  <c r="F37" i="3"/>
  <c r="F49" i="3"/>
  <c r="F52" i="3"/>
  <c r="L54" i="3"/>
  <c r="G43" i="2"/>
  <c r="D57" i="2"/>
  <c r="J29" i="3"/>
  <c r="L41" i="2"/>
  <c r="J51" i="2"/>
  <c r="N51" i="2" s="1"/>
  <c r="J52" i="2"/>
  <c r="G33" i="3"/>
  <c r="G37" i="3"/>
  <c r="G49" i="3"/>
  <c r="F43" i="2"/>
  <c r="F56" i="2" s="1"/>
  <c r="D33" i="3"/>
  <c r="J54" i="3"/>
  <c r="L13" i="2"/>
  <c r="L13" i="3" s="1"/>
  <c r="D17" i="2"/>
  <c r="N13" i="2"/>
  <c r="L29" i="2"/>
  <c r="M29" i="2"/>
  <c r="N29" i="3" s="1"/>
  <c r="K51" i="2"/>
  <c r="O51" i="2" s="1"/>
  <c r="H57" i="2"/>
  <c r="J6" i="3"/>
  <c r="N18" i="3"/>
  <c r="N19" i="3"/>
  <c r="N21" i="3"/>
  <c r="N22" i="3"/>
  <c r="N24" i="3"/>
  <c r="N25" i="3"/>
  <c r="N27" i="3"/>
  <c r="N28" i="3"/>
  <c r="H33" i="3"/>
  <c r="H37" i="3"/>
  <c r="H49" i="3"/>
  <c r="O41" i="2"/>
  <c r="J57" i="2"/>
  <c r="L4" i="3"/>
  <c r="L5" i="3"/>
  <c r="L7" i="3"/>
  <c r="L8" i="3"/>
  <c r="L9" i="3"/>
  <c r="D29" i="3"/>
  <c r="J33" i="3"/>
  <c r="J37" i="3"/>
  <c r="J49" i="3"/>
  <c r="D54" i="3"/>
  <c r="D37" i="3"/>
  <c r="O6" i="2"/>
  <c r="O29" i="2"/>
  <c r="N4" i="3"/>
  <c r="N5" i="3"/>
  <c r="N6" i="3"/>
  <c r="N7" i="3"/>
  <c r="N8" i="3"/>
  <c r="N9" i="3"/>
  <c r="N10" i="3"/>
  <c r="F29" i="3"/>
  <c r="L31" i="3"/>
  <c r="L32" i="3"/>
  <c r="L34" i="3"/>
  <c r="L35" i="3"/>
  <c r="L36" i="3"/>
  <c r="L42" i="3"/>
  <c r="L44" i="3"/>
  <c r="L45" i="3"/>
  <c r="L47" i="3"/>
  <c r="L48" i="3"/>
  <c r="F54" i="3"/>
  <c r="N17" i="2"/>
  <c r="D51" i="2"/>
  <c r="G51" i="3" s="1"/>
  <c r="D52" i="2"/>
  <c r="D53" i="2"/>
  <c r="G53" i="3" s="1"/>
  <c r="M34" i="3"/>
  <c r="M45" i="3"/>
  <c r="L33" i="2"/>
  <c r="L6" i="2"/>
  <c r="L10" i="2"/>
  <c r="O10" i="3" s="1"/>
  <c r="N33" i="2"/>
  <c r="H29" i="3"/>
  <c r="N51" i="3" l="1"/>
  <c r="K56" i="3"/>
  <c r="N56" i="2"/>
  <c r="D52" i="3"/>
  <c r="L52" i="2"/>
  <c r="E52" i="3"/>
  <c r="M33" i="3"/>
  <c r="L33" i="3"/>
  <c r="O43" i="2"/>
  <c r="G50" i="2"/>
  <c r="O50" i="2" s="1"/>
  <c r="M6" i="3"/>
  <c r="L6" i="3"/>
  <c r="D43" i="3"/>
  <c r="L43" i="2"/>
  <c r="I57" i="3"/>
  <c r="H57" i="3"/>
  <c r="K30" i="3"/>
  <c r="H30" i="3"/>
  <c r="H58" i="2"/>
  <c r="H58" i="3" s="1"/>
  <c r="O30" i="2"/>
  <c r="G58" i="2"/>
  <c r="O58" i="2" s="1"/>
  <c r="N17" i="3"/>
  <c r="K52" i="3"/>
  <c r="J52" i="3"/>
  <c r="K53" i="3"/>
  <c r="G52" i="3"/>
  <c r="E50" i="3"/>
  <c r="D50" i="3"/>
  <c r="L51" i="2"/>
  <c r="E51" i="3"/>
  <c r="D51" i="3"/>
  <c r="O33" i="3"/>
  <c r="N33" i="3"/>
  <c r="M29" i="3"/>
  <c r="L29" i="3"/>
  <c r="K51" i="3"/>
  <c r="J51" i="3"/>
  <c r="N57" i="2"/>
  <c r="G57" i="3"/>
  <c r="F57" i="3"/>
  <c r="I52" i="3"/>
  <c r="H52" i="3"/>
  <c r="M10" i="3"/>
  <c r="L10" i="3"/>
  <c r="O13" i="3"/>
  <c r="O41" i="3"/>
  <c r="L41" i="3"/>
  <c r="I51" i="3"/>
  <c r="H51" i="3"/>
  <c r="O29" i="3"/>
  <c r="N53" i="2"/>
  <c r="O53" i="3" s="1"/>
  <c r="L53" i="2"/>
  <c r="L53" i="3" s="1"/>
  <c r="D53" i="3"/>
  <c r="I43" i="3"/>
  <c r="H43" i="3"/>
  <c r="H50" i="2"/>
  <c r="L50" i="2" s="1"/>
  <c r="K57" i="3"/>
  <c r="J57" i="3"/>
  <c r="N43" i="2"/>
  <c r="G43" i="3"/>
  <c r="F43" i="3"/>
  <c r="F50" i="2"/>
  <c r="G17" i="3"/>
  <c r="D17" i="3"/>
  <c r="L17" i="2"/>
  <c r="D30" i="2"/>
  <c r="D56" i="2"/>
  <c r="G56" i="3" s="1"/>
  <c r="O6" i="3"/>
  <c r="L57" i="2"/>
  <c r="E57" i="3"/>
  <c r="D57" i="3"/>
  <c r="K43" i="3"/>
  <c r="J43" i="3"/>
  <c r="J50" i="2"/>
  <c r="N52" i="2"/>
  <c r="M50" i="3" l="1"/>
  <c r="L50" i="3"/>
  <c r="L30" i="2"/>
  <c r="D58" i="2"/>
  <c r="D30" i="3"/>
  <c r="G30" i="3"/>
  <c r="M17" i="3"/>
  <c r="L17" i="3"/>
  <c r="M51" i="3"/>
  <c r="L51" i="3"/>
  <c r="M52" i="3"/>
  <c r="L52" i="3"/>
  <c r="K50" i="3"/>
  <c r="J50" i="3"/>
  <c r="J58" i="2"/>
  <c r="K58" i="3" s="1"/>
  <c r="O52" i="3"/>
  <c r="N52" i="3"/>
  <c r="N50" i="2"/>
  <c r="G50" i="3"/>
  <c r="F50" i="3"/>
  <c r="F58" i="2"/>
  <c r="O43" i="3"/>
  <c r="N43" i="3"/>
  <c r="M43" i="3"/>
  <c r="L43" i="3"/>
  <c r="O56" i="3"/>
  <c r="O57" i="3"/>
  <c r="N57" i="3"/>
  <c r="M57" i="3"/>
  <c r="L57" i="3"/>
  <c r="I50" i="3"/>
  <c r="H50" i="3"/>
  <c r="L56" i="2"/>
  <c r="L56" i="3" s="1"/>
  <c r="D56" i="3"/>
  <c r="O17" i="3"/>
  <c r="O51" i="3"/>
  <c r="G58" i="3" l="1"/>
  <c r="N58" i="2"/>
  <c r="O58" i="3" s="1"/>
  <c r="D58" i="3"/>
  <c r="L58" i="2"/>
  <c r="L58" i="3" s="1"/>
  <c r="O50" i="3"/>
  <c r="N50" i="3"/>
  <c r="L30" i="3"/>
  <c r="O30" i="3"/>
</calcChain>
</file>

<file path=xl/sharedStrings.xml><?xml version="1.0" encoding="utf-8"?>
<sst xmlns="http://schemas.openxmlformats.org/spreadsheetml/2006/main" count="148" uniqueCount="48">
  <si>
    <t xml:space="preserve">
Datenherkunft
Die öffentlichen Schulen geben jeweils im Oktober ihre Einsatzplanung der Lehrkräfte über die Schulverwaltungssoftware ab, soweit die Stundenplansoftware UNTIS im Einsatz ist, werden die Daten hieraus verwendet. Die Daten werden von der senatorischen Behörde dem IQHB aufbereitet zur Verfügung gestellt. Die Daten der privaten Schulen werden vom IQHB an diesen Schulen abgefragt. Das IQHB berechnet dann nach Überführung in einen Auswertungsdatensatz die unten genannten Basisdaten und Kennzahlen für eine Zulieferung an das Statistische Landesamt (zur Aufbereitung für das Statistische Bundesamt) sowie die Kultusministerkonferenz.
Vollzeitlehrkräfte-Einheiten (VZLE)
Da nicht alle Lehrenden Vollzeitbeschäftigte sind, haben sich die Kultusministerien darauf verständigt, alle den Schulen zur Verfügung vollzeit-, teilzeit- und stundenweise beschäftigten Lehrkräfte entsprechend dem belegten Stellenanteil in Vollzeit-Äquivalente sogenannte ‚Vollzeitlehrkräfte-Einheiten‘ umzurechnen. Die in dieser Berechnung zugrunde gelegte Lehrerarbeitszeit ist nicht identisch mit den Stunden, die tatsächlich für den Unterricht genutzt werden können. Es sind bspw. auch Entlastungsstunden enthalten, die eine einzelne Lehrkraft für Tätigkeiten erhält, die für eine Schule wichtig sind, die aber nicht unterrichtswirksam sind.
Es wird folglich festgestellt, wie viele Kräfte an Schulen insgesamt für schulische Aufgaben (inkl. Unterricht) eingesetzt und vergütet werden. Das ist unabhängig von der tatsächlichen Unterrichtsversorgung der Schüler:innen.
Unterrichtsstunden
Im Gegensatz zu den Vollzeitlehrkräfte-Einheiten, die die gesamte Lehrkraftarbeitszeit abdecken und auch nicht-unterrichtliche schulische Tätigkeiten sowie Ermäßigungen enthalten, beziehen sich die „erteilten Unterrichtsstunden“ auf den planmäßig vorgesehenen Unterricht. Unterrichtsausfall ist hier nicht berücksichtigt, somit handelt es sich nicht um die im Rückblick real erteilten, sondern um die nach Stundenplan vorausgeplanten Unterrichtsstunden. Als „erteilte Unterrichtsstunden“ werden somit die von den Lehrkräften pro Woche planmäßig zu erteilenden Unterrichtsstunden erfasst, unabhängig davon, ob die Stunden für Schüler:innen verpflichtend sind oder nicht. Es wird festgestellt, wie viele Lehrkräftewochenstunden „bei den Schüler:innen als Unterricht ankommen“ sollen, unabhängig davon, wie viele Lehrkräftewochenstunden dafür bezahlt werden. 
Schüler:in-Lehrkraft-Relation (SLR)
Die Schüler:in-Lehrkraft-Relation ist die grundlegende Kennzahl, wenn es einerseits um die quantitative Einschätzung der Bereitstellung von Leistungen, die Lehrkräfte für die Schüler:innen erbringen können, und andererseits um den finanziellen Input geht. Diese Kennzahl gibt – vereinfacht gesagt – die Zahl der Schüler:innen, für die jeweils eine Vollzeit-Lehrkrafteinheit (VZLE) eingesetzt wird, wieder. Je niedriger diese Kennzahl ist, desto besser ist grds. die Versorgung der Schulen mit Lehrpersonal.
Unterrichtsstunden je Klasse 
Mit diesem Kennwert wird die Zahl der Lehrkräftewochenstunden, die einer Klasse für Unterrichtszwecke zur Verfügung gestellt wird, angegeben.
Je höher dieser Wert, desto besser ist die durchschnittliche Versorgung der Klassen mit Lehrkräftewochenstunden für Unterricht.
Unterrichtsstunden je Schüler:in 
Es wird festgestellt, wie viele Lehrkräftewochenstunden pro Schüler:innen als Unterricht ankommen, unabhängig davon, wie viele Lehrkräftewochenstunden dafür bezahlt werden. Da bei vergleichenden Betrachtung der Unterrichtsversorgung nach den hier dargestellten Kennzahlen zu beachten ist, dass neben den erteilten Unterrichtsstunden je Klasse auch Klassengrößen eine Rolle spielen, stellt die Relation der erteilten Unterrichtsstunden je Schüler:in hier eine klassengrößenunabhängige Vergleichsvariable dar. Die Ressource Lehrkraftwochenstunde kann bei gleichen Unterrichtsstunden je Schüler:in einerseits eingesetzt werden um die Klassenfrequenzen niedrig zu halten, andererseits aber auch die erteilten Unterrichtsstunden je Klasse bei größeren Klassen zu erhöhen.
Je höher dieser Wert, desto besser ist die Versorgung der Schulen schüler:innenbezogen mit Lehrkräften für den Unterrichtseinsatz.
</t>
  </si>
  <si>
    <t>Schuljahr 2025/2026</t>
  </si>
  <si>
    <t>Stadtgemeinde Bremen</t>
  </si>
  <si>
    <t>Stadtgemeinde Bremerhaven</t>
  </si>
  <si>
    <t>Land Bremen</t>
  </si>
  <si>
    <t>Anzahl Schüler:innen</t>
  </si>
  <si>
    <t>Anzahl Klassen</t>
  </si>
  <si>
    <t>Unterrichts-stunden</t>
  </si>
  <si>
    <t>Vollzeit-lehrkräfte</t>
  </si>
  <si>
    <t>öffentliche Schulen</t>
  </si>
  <si>
    <t>Vorklasse</t>
  </si>
  <si>
    <t>Grundschule</t>
  </si>
  <si>
    <t>Primarbereich</t>
  </si>
  <si>
    <t>Oberschule Sekundarbereich I</t>
  </si>
  <si>
    <t>Gymnasium Sekundarbereich I</t>
  </si>
  <si>
    <t>Werkschule</t>
  </si>
  <si>
    <t>Sekundarbereich I</t>
  </si>
  <si>
    <t>Oberschule Sekundarbereich II</t>
  </si>
  <si>
    <t>Gymnasium Sekundarbereich II</t>
  </si>
  <si>
    <t>Sekundarbereich II</t>
  </si>
  <si>
    <t>Förderzentren</t>
  </si>
  <si>
    <t>Schule für Kranke</t>
  </si>
  <si>
    <t>Erwachsenenschule</t>
  </si>
  <si>
    <t>allgemeinbildende Schularten</t>
  </si>
  <si>
    <t>Berufsfachschule Teilzeit</t>
  </si>
  <si>
    <t>Berufsfachschule Vollzeit</t>
  </si>
  <si>
    <t>Berufsoberschule Vollzeit</t>
  </si>
  <si>
    <t>Berufsvorbereitungsjahr Teilzeit</t>
  </si>
  <si>
    <t>Berufsvorbereitungsjahr Vollzeit</t>
  </si>
  <si>
    <t>Fachgymnasium</t>
  </si>
  <si>
    <t>Fachoberschule Teilzeit</t>
  </si>
  <si>
    <t>Fachoberschule Vollzeit</t>
  </si>
  <si>
    <t>Fachschule Teilzeit</t>
  </si>
  <si>
    <t>Fachschule Vollzeit</t>
  </si>
  <si>
    <t>Teilzeit-Berufschule</t>
  </si>
  <si>
    <t>berufsbildende Schularten</t>
  </si>
  <si>
    <t>alle Schularten</t>
  </si>
  <si>
    <t>private Schulen</t>
  </si>
  <si>
    <t>Freie Waldorfschule</t>
  </si>
  <si>
    <t>Oberschule, Gesamtschule Sekundarbereich I</t>
  </si>
  <si>
    <t>Freie Waldorfschule Sekundarbereich I</t>
  </si>
  <si>
    <t>Oberschule, Gesamtschule Sekundarbereich II</t>
  </si>
  <si>
    <t>Freie Waldorfschule Sekundarbereich II</t>
  </si>
  <si>
    <t>öffentlliche und private Schulen</t>
  </si>
  <si>
    <t>Schüler:in-Lehrkraft-Relation</t>
  </si>
  <si>
    <t>Klassen-frequenz</t>
  </si>
  <si>
    <t xml:space="preserve"> Unterrichts-stunden je Klasse</t>
  </si>
  <si>
    <t>Unterrichts-stunden je Schüler:in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</si>
</sst>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_-* #,##0.0_-;\-* #,##0.0_-;_-* &quot;-&quot;??_-;_-@_-"/>
    <numFmt numFmtId="166" formatCode="0.0"/>
  </numFmts>
  <fonts count="11" x14ac:knownFonts="1">
    <font>
      <sz val="11"/>
      <color theme="1"/>
      <name val="Calibri"/>
      <family val="2"/>
      <scheme val="minor"/>
    </font>
    <font>
      <sz val="11"/>
      <color theme="1"/>
      <name val="Calibri"/>
      <family val="2"/>
      <scheme val="minor"/>
    </font>
    <font>
      <sz val="11"/>
      <color theme="1"/>
      <name val="Noah"/>
      <family val="3"/>
    </font>
    <font>
      <sz val="14.5"/>
      <color rgb="FF000007"/>
      <name val="Arial"/>
      <family val="2"/>
    </font>
    <font>
      <sz val="11"/>
      <color theme="1"/>
      <name val="Arial"/>
      <family val="2"/>
    </font>
    <font>
      <sz val="11"/>
      <color rgb="FFCAD2C5"/>
      <name val="Arial"/>
      <family val="2"/>
    </font>
    <font>
      <sz val="11"/>
      <color theme="0"/>
      <name val="Arial"/>
      <family val="2"/>
    </font>
    <font>
      <sz val="11"/>
      <color rgb="FF000000"/>
      <name val="Arial"/>
      <family val="2"/>
    </font>
    <font>
      <i/>
      <sz val="11"/>
      <color theme="0"/>
      <name val="Arial"/>
      <family val="2"/>
    </font>
    <font>
      <i/>
      <sz val="11"/>
      <color rgb="FFCAD2C5"/>
      <name val="Arial"/>
      <family val="2"/>
    </font>
    <font>
      <sz val="14"/>
      <color rgb="FF000000"/>
      <name val="Arial"/>
      <family val="2"/>
    </font>
  </fonts>
  <fills count="5">
    <fill>
      <patternFill patternType="none"/>
    </fill>
    <fill>
      <patternFill patternType="gray125"/>
    </fill>
    <fill>
      <patternFill patternType="solid">
        <fgColor rgb="FFD0D1DA"/>
        <bgColor indexed="64"/>
      </patternFill>
    </fill>
    <fill>
      <patternFill patternType="solid">
        <fgColor rgb="FF76053D"/>
        <bgColor indexed="64"/>
      </patternFill>
    </fill>
    <fill>
      <patternFill patternType="solid">
        <fgColor rgb="FFC89BB1"/>
        <bgColor indexed="64"/>
      </patternFill>
    </fill>
  </fills>
  <borders count="14">
    <border>
      <left/>
      <right/>
      <top/>
      <bottom/>
      <diagonal/>
    </border>
    <border>
      <left style="thin">
        <color rgb="FFC89BB1"/>
      </left>
      <right/>
      <top style="thin">
        <color rgb="FFC89BB1"/>
      </top>
      <bottom/>
      <diagonal/>
    </border>
    <border>
      <left/>
      <right style="thin">
        <color rgb="FFC89BB1"/>
      </right>
      <top style="thin">
        <color rgb="FFC89BB1"/>
      </top>
      <bottom/>
      <diagonal/>
    </border>
    <border>
      <left style="thin">
        <color rgb="FFC89BB1"/>
      </left>
      <right/>
      <top/>
      <bottom style="thin">
        <color rgb="FFC89BB1"/>
      </bottom>
      <diagonal/>
    </border>
    <border>
      <left/>
      <right style="thin">
        <color rgb="FFC89BB1"/>
      </right>
      <top/>
      <bottom style="thin">
        <color rgb="FFC89BB1"/>
      </bottom>
      <diagonal/>
    </border>
    <border>
      <left/>
      <right/>
      <top/>
      <bottom style="medium">
        <color rgb="FFC89BB1"/>
      </bottom>
      <diagonal/>
    </border>
    <border>
      <left/>
      <right/>
      <top style="thin">
        <color rgb="FFC89BB1"/>
      </top>
      <bottom/>
      <diagonal/>
    </border>
    <border>
      <left style="thin">
        <color rgb="FFC89BB1"/>
      </left>
      <right/>
      <top/>
      <bottom/>
      <diagonal/>
    </border>
    <border>
      <left/>
      <right style="thin">
        <color rgb="FFC89BB1"/>
      </right>
      <top/>
      <bottom/>
      <diagonal/>
    </border>
    <border>
      <left/>
      <right/>
      <top/>
      <bottom style="thin">
        <color rgb="FFC89BB1"/>
      </bottom>
      <diagonal/>
    </border>
    <border>
      <left/>
      <right/>
      <top style="thin">
        <color rgb="FFC89BB1"/>
      </top>
      <bottom style="medium">
        <color rgb="FFC89BB1"/>
      </bottom>
      <diagonal/>
    </border>
    <border>
      <left style="thin">
        <color rgb="FFC89BB1"/>
      </left>
      <right style="thin">
        <color rgb="FFC89BB1"/>
      </right>
      <top style="thin">
        <color rgb="FFC89BB1"/>
      </top>
      <bottom style="thin">
        <color rgb="FFC89BB1"/>
      </bottom>
      <diagonal/>
    </border>
    <border>
      <left style="thin">
        <color rgb="FFC89BB1"/>
      </left>
      <right style="thin">
        <color rgb="FFC89BB1"/>
      </right>
      <top/>
      <bottom/>
      <diagonal/>
    </border>
    <border>
      <left/>
      <right/>
      <top style="thin">
        <color rgb="FFC89BB1"/>
      </top>
      <bottom style="thin">
        <color rgb="FFC89BB1"/>
      </bottom>
      <diagonal/>
    </border>
  </borders>
  <cellStyleXfs count="2">
    <xf numFmtId="0" fontId="0" fillId="0" borderId="0"/>
    <xf numFmtId="43" fontId="1" fillId="0" borderId="0"/>
  </cellStyleXfs>
  <cellXfs count="104">
    <xf numFmtId="0" fontId="0" fillId="0" borderId="0" xfId="0"/>
    <xf numFmtId="0" fontId="2" fillId="3" borderId="0" xfId="0" applyFont="1" applyFill="1"/>
    <xf numFmtId="0" fontId="4" fillId="0" borderId="0" xfId="0" applyFont="1"/>
    <xf numFmtId="0" fontId="4" fillId="0" borderId="0" xfId="0" applyFont="1" applyAlignment="1">
      <alignment vertical="center"/>
    </xf>
    <xf numFmtId="0" fontId="4" fillId="0" borderId="0" xfId="0" applyFont="1" applyAlignment="1">
      <alignment horizontal="center" vertical="center"/>
    </xf>
    <xf numFmtId="0" fontId="6" fillId="3" borderId="7" xfId="0" applyFont="1" applyFill="1" applyBorder="1" applyAlignment="1">
      <alignment horizontal="center" vertical="center" wrapText="1"/>
    </xf>
    <xf numFmtId="0" fontId="6" fillId="3" borderId="0" xfId="0" applyFont="1" applyFill="1" applyAlignment="1">
      <alignment horizontal="center" vertical="center" wrapText="1"/>
    </xf>
    <xf numFmtId="0" fontId="6" fillId="3" borderId="8" xfId="0" applyFont="1" applyFill="1" applyBorder="1" applyAlignment="1">
      <alignment horizontal="center" vertical="center" wrapText="1"/>
    </xf>
    <xf numFmtId="0" fontId="7" fillId="2" borderId="8" xfId="0" applyFont="1" applyFill="1" applyBorder="1"/>
    <xf numFmtId="164" fontId="7" fillId="2" borderId="1" xfId="1" applyNumberFormat="1" applyFont="1" applyFill="1" applyBorder="1" applyAlignment="1">
      <alignment horizontal="right" vertical="center" indent="2"/>
    </xf>
    <xf numFmtId="164" fontId="7" fillId="2" borderId="6" xfId="1" applyNumberFormat="1" applyFont="1" applyFill="1" applyBorder="1" applyAlignment="1">
      <alignment horizontal="right" vertical="center" indent="2"/>
    </xf>
    <xf numFmtId="165" fontId="7" fillId="2" borderId="6" xfId="1" applyNumberFormat="1" applyFont="1" applyFill="1" applyBorder="1" applyAlignment="1">
      <alignment horizontal="right" vertical="center" indent="2"/>
    </xf>
    <xf numFmtId="165" fontId="7" fillId="2" borderId="2" xfId="1" applyNumberFormat="1" applyFont="1" applyFill="1" applyBorder="1" applyAlignment="1">
      <alignment horizontal="right" vertical="center" indent="2"/>
    </xf>
    <xf numFmtId="0" fontId="7" fillId="2" borderId="0" xfId="0" applyFont="1" applyFill="1"/>
    <xf numFmtId="164" fontId="7" fillId="2" borderId="7" xfId="1" applyNumberFormat="1" applyFont="1" applyFill="1" applyBorder="1" applyAlignment="1">
      <alignment horizontal="right" vertical="center" indent="2"/>
    </xf>
    <xf numFmtId="164" fontId="7" fillId="2" borderId="0" xfId="1" applyNumberFormat="1" applyFont="1" applyFill="1" applyAlignment="1">
      <alignment horizontal="right" vertical="center" indent="2"/>
    </xf>
    <xf numFmtId="165" fontId="7" fillId="2" borderId="0" xfId="1" applyNumberFormat="1" applyFont="1" applyFill="1" applyAlignment="1">
      <alignment horizontal="right" vertical="center" indent="2"/>
    </xf>
    <xf numFmtId="165" fontId="7" fillId="2" borderId="8" xfId="1" applyNumberFormat="1" applyFont="1" applyFill="1" applyBorder="1" applyAlignment="1">
      <alignment horizontal="right" vertical="center" indent="2"/>
    </xf>
    <xf numFmtId="0" fontId="8" fillId="3" borderId="0" xfId="0" applyFont="1" applyFill="1" applyAlignment="1">
      <alignment horizontal="right"/>
    </xf>
    <xf numFmtId="164" fontId="8" fillId="3" borderId="7" xfId="1" applyNumberFormat="1" applyFont="1" applyFill="1" applyBorder="1" applyAlignment="1">
      <alignment horizontal="right" vertical="center" indent="2"/>
    </xf>
    <xf numFmtId="164" fontId="8" fillId="3" borderId="0" xfId="1" applyNumberFormat="1" applyFont="1" applyFill="1" applyAlignment="1">
      <alignment horizontal="right" vertical="center" indent="2"/>
    </xf>
    <xf numFmtId="165" fontId="8" fillId="3" borderId="0" xfId="1" applyNumberFormat="1" applyFont="1" applyFill="1" applyAlignment="1">
      <alignment horizontal="right" vertical="center" indent="2"/>
    </xf>
    <xf numFmtId="165" fontId="8" fillId="3" borderId="8" xfId="1" applyNumberFormat="1" applyFont="1" applyFill="1" applyBorder="1" applyAlignment="1">
      <alignment horizontal="right" vertical="center" indent="2"/>
    </xf>
    <xf numFmtId="164" fontId="8" fillId="3" borderId="7" xfId="1" applyNumberFormat="1" applyFont="1" applyFill="1" applyBorder="1" applyAlignment="1">
      <alignment horizontal="right" indent="2"/>
    </xf>
    <xf numFmtId="164" fontId="8" fillId="3" borderId="0" xfId="1" applyNumberFormat="1" applyFont="1" applyFill="1" applyAlignment="1">
      <alignment horizontal="right" indent="2"/>
    </xf>
    <xf numFmtId="165" fontId="8" fillId="3" borderId="0" xfId="1" applyNumberFormat="1" applyFont="1" applyFill="1" applyAlignment="1">
      <alignment horizontal="right" indent="2"/>
    </xf>
    <xf numFmtId="165" fontId="8" fillId="3" borderId="8" xfId="1" applyNumberFormat="1" applyFont="1" applyFill="1" applyBorder="1" applyAlignment="1">
      <alignment horizontal="right" indent="2"/>
    </xf>
    <xf numFmtId="164" fontId="7" fillId="2" borderId="7" xfId="1" applyNumberFormat="1" applyFont="1" applyFill="1" applyBorder="1" applyAlignment="1">
      <alignment horizontal="right" indent="2"/>
    </xf>
    <xf numFmtId="164" fontId="7" fillId="2" borderId="0" xfId="1" applyNumberFormat="1" applyFont="1" applyFill="1" applyAlignment="1">
      <alignment horizontal="right" indent="2"/>
    </xf>
    <xf numFmtId="165" fontId="7" fillId="2" borderId="0" xfId="1" applyNumberFormat="1" applyFont="1" applyFill="1" applyAlignment="1">
      <alignment horizontal="right" indent="2"/>
    </xf>
    <xf numFmtId="165" fontId="7" fillId="2" borderId="8" xfId="1" applyNumberFormat="1" applyFont="1" applyFill="1" applyBorder="1" applyAlignment="1">
      <alignment horizontal="right" indent="2"/>
    </xf>
    <xf numFmtId="164" fontId="7" fillId="4" borderId="0" xfId="1" applyNumberFormat="1" applyFont="1" applyFill="1" applyAlignment="1">
      <alignment horizontal="right" vertical="center" indent="2"/>
    </xf>
    <xf numFmtId="164" fontId="9" fillId="4" borderId="0" xfId="1" applyNumberFormat="1" applyFont="1" applyFill="1" applyAlignment="1">
      <alignment horizontal="right" vertical="center" indent="2"/>
    </xf>
    <xf numFmtId="0" fontId="6" fillId="3" borderId="0" xfId="0" applyFont="1" applyFill="1" applyAlignment="1">
      <alignment horizontal="left"/>
    </xf>
    <xf numFmtId="164" fontId="6" fillId="3" borderId="7" xfId="1" applyNumberFormat="1" applyFont="1" applyFill="1" applyBorder="1" applyAlignment="1">
      <alignment horizontal="right" vertical="center" indent="2"/>
    </xf>
    <xf numFmtId="164" fontId="6" fillId="3" borderId="0" xfId="1" applyNumberFormat="1" applyFont="1" applyFill="1" applyAlignment="1">
      <alignment horizontal="right" vertical="center" indent="2"/>
    </xf>
    <xf numFmtId="165" fontId="6" fillId="3" borderId="0" xfId="1" applyNumberFormat="1" applyFont="1" applyFill="1" applyAlignment="1">
      <alignment horizontal="right" vertical="center" indent="2"/>
    </xf>
    <xf numFmtId="165" fontId="6" fillId="3" borderId="8" xfId="1" applyNumberFormat="1" applyFont="1" applyFill="1" applyBorder="1" applyAlignment="1">
      <alignment horizontal="right" vertical="center" indent="2"/>
    </xf>
    <xf numFmtId="164" fontId="6" fillId="3" borderId="7" xfId="1" applyNumberFormat="1" applyFont="1" applyFill="1" applyBorder="1" applyAlignment="1">
      <alignment horizontal="right" indent="2"/>
    </xf>
    <xf numFmtId="164" fontId="6" fillId="3" borderId="0" xfId="1" applyNumberFormat="1" applyFont="1" applyFill="1" applyAlignment="1">
      <alignment horizontal="right" indent="2"/>
    </xf>
    <xf numFmtId="165" fontId="6" fillId="3" borderId="0" xfId="1" applyNumberFormat="1" applyFont="1" applyFill="1" applyAlignment="1">
      <alignment horizontal="right" indent="2"/>
    </xf>
    <xf numFmtId="165" fontId="6" fillId="3" borderId="8" xfId="1" applyNumberFormat="1" applyFont="1" applyFill="1" applyBorder="1" applyAlignment="1">
      <alignment horizontal="right" indent="2"/>
    </xf>
    <xf numFmtId="164" fontId="5" fillId="4" borderId="7" xfId="1" applyNumberFormat="1" applyFont="1" applyFill="1" applyBorder="1" applyAlignment="1">
      <alignment horizontal="right" vertical="center" indent="2"/>
    </xf>
    <xf numFmtId="164" fontId="5" fillId="4" borderId="0" xfId="1" applyNumberFormat="1" applyFont="1" applyFill="1" applyAlignment="1">
      <alignment horizontal="right" vertical="center" indent="2"/>
    </xf>
    <xf numFmtId="0" fontId="7" fillId="2" borderId="0" xfId="0" applyFont="1" applyFill="1" applyAlignment="1">
      <alignment horizontal="left"/>
    </xf>
    <xf numFmtId="0" fontId="8" fillId="3" borderId="9" xfId="0" applyFont="1" applyFill="1" applyBorder="1" applyAlignment="1">
      <alignment horizontal="right"/>
    </xf>
    <xf numFmtId="164" fontId="8" fillId="3" borderId="3" xfId="1" applyNumberFormat="1" applyFont="1" applyFill="1" applyBorder="1" applyAlignment="1">
      <alignment horizontal="right" vertical="center" indent="2"/>
    </xf>
    <xf numFmtId="164" fontId="9" fillId="2" borderId="9" xfId="1" applyNumberFormat="1" applyFont="1" applyFill="1" applyBorder="1" applyAlignment="1">
      <alignment horizontal="right" vertical="center" indent="2"/>
    </xf>
    <xf numFmtId="165" fontId="8" fillId="3" borderId="9" xfId="1" applyNumberFormat="1" applyFont="1" applyFill="1" applyBorder="1" applyAlignment="1">
      <alignment horizontal="right" vertical="center" indent="2"/>
    </xf>
    <xf numFmtId="165" fontId="8" fillId="3" borderId="4" xfId="1" applyNumberFormat="1" applyFont="1" applyFill="1" applyBorder="1" applyAlignment="1">
      <alignment horizontal="right" vertical="center" indent="2"/>
    </xf>
    <xf numFmtId="164" fontId="8" fillId="3" borderId="3" xfId="1" applyNumberFormat="1" applyFont="1" applyFill="1" applyBorder="1" applyAlignment="1">
      <alignment horizontal="right" indent="2"/>
    </xf>
    <xf numFmtId="165" fontId="8" fillId="3" borderId="9" xfId="1" applyNumberFormat="1" applyFont="1" applyFill="1" applyBorder="1" applyAlignment="1">
      <alignment horizontal="right" indent="2"/>
    </xf>
    <xf numFmtId="165" fontId="8" fillId="3" borderId="4" xfId="1" applyNumberFormat="1" applyFont="1" applyFill="1" applyBorder="1" applyAlignment="1">
      <alignment horizontal="right" indent="2"/>
    </xf>
    <xf numFmtId="164" fontId="8" fillId="3" borderId="9" xfId="1" applyNumberFormat="1" applyFont="1" applyFill="1" applyBorder="1" applyAlignment="1">
      <alignment horizontal="right" indent="2"/>
    </xf>
    <xf numFmtId="0" fontId="7" fillId="2" borderId="6" xfId="0" applyFont="1" applyFill="1" applyBorder="1" applyAlignment="1">
      <alignment horizontal="left"/>
    </xf>
    <xf numFmtId="164" fontId="7" fillId="2" borderId="1" xfId="1" applyNumberFormat="1" applyFont="1" applyFill="1" applyBorder="1" applyAlignment="1">
      <alignment horizontal="right" indent="2"/>
    </xf>
    <xf numFmtId="164" fontId="7" fillId="2" borderId="6" xfId="1" applyNumberFormat="1" applyFont="1" applyFill="1" applyBorder="1" applyAlignment="1">
      <alignment horizontal="right" indent="2"/>
    </xf>
    <xf numFmtId="165" fontId="7" fillId="2" borderId="6" xfId="1" applyNumberFormat="1" applyFont="1" applyFill="1" applyBorder="1" applyAlignment="1">
      <alignment horizontal="right" indent="2"/>
    </xf>
    <xf numFmtId="165" fontId="7" fillId="2" borderId="2" xfId="1" applyNumberFormat="1" applyFont="1" applyFill="1" applyBorder="1" applyAlignment="1">
      <alignment horizontal="right" indent="2"/>
    </xf>
    <xf numFmtId="0" fontId="6" fillId="3" borderId="0" xfId="0" applyFont="1" applyFill="1"/>
    <xf numFmtId="164" fontId="9" fillId="4" borderId="9" xfId="1" applyNumberFormat="1" applyFont="1" applyFill="1" applyBorder="1" applyAlignment="1">
      <alignment horizontal="right" vertical="center" indent="2"/>
    </xf>
    <xf numFmtId="166" fontId="7" fillId="2" borderId="7" xfId="1" applyNumberFormat="1" applyFont="1" applyFill="1" applyBorder="1" applyAlignment="1">
      <alignment horizontal="right" vertical="center" indent="3"/>
    </xf>
    <xf numFmtId="166" fontId="7" fillId="2" borderId="0" xfId="1" applyNumberFormat="1" applyFont="1" applyFill="1" applyAlignment="1">
      <alignment horizontal="right" vertical="center" indent="3"/>
    </xf>
    <xf numFmtId="166" fontId="7" fillId="2" borderId="8" xfId="1" applyNumberFormat="1" applyFont="1" applyFill="1" applyBorder="1" applyAlignment="1">
      <alignment horizontal="right" vertical="center" indent="3"/>
    </xf>
    <xf numFmtId="166" fontId="8" fillId="3" borderId="7" xfId="1" applyNumberFormat="1" applyFont="1" applyFill="1" applyBorder="1" applyAlignment="1">
      <alignment horizontal="right" vertical="center" indent="3"/>
    </xf>
    <xf numFmtId="166" fontId="8" fillId="3" borderId="0" xfId="1" applyNumberFormat="1" applyFont="1" applyFill="1" applyAlignment="1">
      <alignment horizontal="right" vertical="center" indent="3"/>
    </xf>
    <xf numFmtId="166" fontId="8" fillId="3" borderId="8" xfId="1" applyNumberFormat="1" applyFont="1" applyFill="1" applyBorder="1" applyAlignment="1">
      <alignment horizontal="right" vertical="center" indent="3"/>
    </xf>
    <xf numFmtId="166" fontId="7" fillId="4" borderId="0" xfId="1" applyNumberFormat="1" applyFont="1" applyFill="1" applyAlignment="1">
      <alignment horizontal="right" vertical="center" indent="3"/>
    </xf>
    <xf numFmtId="166" fontId="9" fillId="4" borderId="0" xfId="1" applyNumberFormat="1" applyFont="1" applyFill="1" applyAlignment="1">
      <alignment horizontal="right" vertical="center" indent="3"/>
    </xf>
    <xf numFmtId="166" fontId="6" fillId="3" borderId="7" xfId="1" applyNumberFormat="1" applyFont="1" applyFill="1" applyBorder="1" applyAlignment="1">
      <alignment horizontal="right" vertical="center" indent="3"/>
    </xf>
    <xf numFmtId="166" fontId="6" fillId="3" borderId="0" xfId="1" applyNumberFormat="1" applyFont="1" applyFill="1" applyAlignment="1">
      <alignment horizontal="right" vertical="center" indent="3"/>
    </xf>
    <xf numFmtId="166" fontId="6" fillId="3" borderId="8" xfId="1" applyNumberFormat="1" applyFont="1" applyFill="1" applyBorder="1" applyAlignment="1">
      <alignment horizontal="right" vertical="center" indent="3"/>
    </xf>
    <xf numFmtId="166" fontId="5" fillId="4" borderId="7" xfId="1" applyNumberFormat="1" applyFont="1" applyFill="1" applyBorder="1" applyAlignment="1">
      <alignment horizontal="right" vertical="center" indent="3"/>
    </xf>
    <xf numFmtId="166" fontId="5" fillId="4" borderId="0" xfId="1" applyNumberFormat="1" applyFont="1" applyFill="1" applyAlignment="1">
      <alignment horizontal="right" vertical="center" indent="3"/>
    </xf>
    <xf numFmtId="166" fontId="5" fillId="4" borderId="8" xfId="1" applyNumberFormat="1" applyFont="1" applyFill="1" applyBorder="1" applyAlignment="1">
      <alignment horizontal="right" vertical="center" indent="3"/>
    </xf>
    <xf numFmtId="166" fontId="7" fillId="2" borderId="1" xfId="1" applyNumberFormat="1" applyFont="1" applyFill="1" applyBorder="1" applyAlignment="1">
      <alignment horizontal="right" vertical="center" indent="3"/>
    </xf>
    <xf numFmtId="166" fontId="7" fillId="2" borderId="6" xfId="1" applyNumberFormat="1" applyFont="1" applyFill="1" applyBorder="1" applyAlignment="1">
      <alignment horizontal="right" vertical="center" indent="3"/>
    </xf>
    <xf numFmtId="166" fontId="7" fillId="2" borderId="2" xfId="1" applyNumberFormat="1" applyFont="1" applyFill="1" applyBorder="1" applyAlignment="1">
      <alignment horizontal="right" vertical="center" indent="3"/>
    </xf>
    <xf numFmtId="166" fontId="8" fillId="3" borderId="3" xfId="1" applyNumberFormat="1" applyFont="1" applyFill="1" applyBorder="1" applyAlignment="1">
      <alignment horizontal="right" vertical="center" indent="3"/>
    </xf>
    <xf numFmtId="166" fontId="8" fillId="3" borderId="9" xfId="1" applyNumberFormat="1" applyFont="1" applyFill="1" applyBorder="1" applyAlignment="1">
      <alignment horizontal="right" vertical="center" indent="3"/>
    </xf>
    <xf numFmtId="166" fontId="8" fillId="3" borderId="4" xfId="1" applyNumberFormat="1" applyFont="1" applyFill="1" applyBorder="1" applyAlignment="1">
      <alignment horizontal="right" vertical="center" indent="3"/>
    </xf>
    <xf numFmtId="0" fontId="8" fillId="3" borderId="0" xfId="0" applyFont="1" applyFill="1" applyAlignment="1">
      <alignment horizontal="left"/>
    </xf>
    <xf numFmtId="166" fontId="9" fillId="2" borderId="0" xfId="1" applyNumberFormat="1" applyFont="1" applyFill="1" applyAlignment="1">
      <alignment horizontal="right" vertical="center" indent="3"/>
    </xf>
    <xf numFmtId="0" fontId="3" fillId="2" borderId="11" xfId="0" applyFont="1" applyFill="1" applyBorder="1" applyAlignment="1">
      <alignment horizontal="left" vertical="center" wrapText="1" indent="1"/>
    </xf>
    <xf numFmtId="0" fontId="0" fillId="0" borderId="6" xfId="0" applyBorder="1"/>
    <xf numFmtId="0" fontId="0" fillId="0" borderId="2" xfId="0" applyBorder="1"/>
    <xf numFmtId="0" fontId="0" fillId="0" borderId="7" xfId="0" applyBorder="1"/>
    <xf numFmtId="0" fontId="2" fillId="3" borderId="0" xfId="0" applyFont="1" applyFill="1"/>
    <xf numFmtId="0" fontId="0" fillId="0" borderId="8" xfId="0" applyBorder="1"/>
    <xf numFmtId="0" fontId="0" fillId="0" borderId="3" xfId="0" applyBorder="1"/>
    <xf numFmtId="0" fontId="0" fillId="0" borderId="9" xfId="0" applyBorder="1"/>
    <xf numFmtId="0" fontId="0" fillId="0" borderId="4" xfId="0" applyBorder="1"/>
    <xf numFmtId="0" fontId="6" fillId="3" borderId="0" xfId="0" applyFont="1" applyFill="1" applyAlignment="1">
      <alignment horizontal="center" vertical="center"/>
    </xf>
    <xf numFmtId="0" fontId="4" fillId="0" borderId="0" xfId="0" applyFont="1" applyAlignment="1">
      <alignment vertical="center"/>
    </xf>
    <xf numFmtId="0" fontId="6" fillId="3" borderId="12" xfId="0" applyFont="1" applyFill="1" applyBorder="1" applyAlignment="1">
      <alignment horizontal="center" vertical="center"/>
    </xf>
    <xf numFmtId="0" fontId="6" fillId="3" borderId="13" xfId="0" applyFont="1" applyFill="1" applyBorder="1" applyAlignment="1">
      <alignment horizontal="center" vertical="center" textRotation="90"/>
    </xf>
    <xf numFmtId="0" fontId="4" fillId="0" borderId="0" xfId="0" applyFont="1"/>
    <xf numFmtId="0" fontId="10" fillId="0" borderId="0" xfId="0" applyFont="1" applyAlignment="1">
      <alignment horizontal="center" vertical="center"/>
    </xf>
    <xf numFmtId="0" fontId="4" fillId="0" borderId="0" xfId="0" applyFont="1" applyAlignment="1">
      <alignment horizontal="center" vertical="center"/>
    </xf>
    <xf numFmtId="0" fontId="6" fillId="3" borderId="0" xfId="0" applyFont="1" applyFill="1" applyAlignment="1">
      <alignment horizontal="center" vertical="center" textRotation="90" wrapText="1"/>
    </xf>
    <xf numFmtId="0" fontId="6" fillId="3" borderId="5" xfId="0" applyFont="1" applyFill="1" applyBorder="1" applyAlignment="1">
      <alignment horizontal="center" vertical="center" textRotation="90"/>
    </xf>
    <xf numFmtId="0" fontId="0" fillId="0" borderId="5" xfId="0" applyBorder="1"/>
    <xf numFmtId="0" fontId="6" fillId="3" borderId="10" xfId="0" applyFont="1" applyFill="1" applyBorder="1" applyAlignment="1">
      <alignment horizontal="center" vertical="center" textRotation="90"/>
    </xf>
    <xf numFmtId="0" fontId="6" fillId="3" borderId="5" xfId="0" applyFont="1" applyFill="1" applyBorder="1" applyAlignment="1">
      <alignment horizontal="center" vertical="center" textRotation="90" wrapText="1"/>
    </xf>
  </cellXfs>
  <cellStyles count="2">
    <cellStyle name="Komma" xfId="1" builtinId="3"/>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16</xdr:col>
      <xdr:colOff>590729</xdr:colOff>
      <xdr:row>52</xdr:row>
      <xdr:rowOff>46187</xdr:rowOff>
    </xdr:from>
    <xdr:to>
      <xdr:col>19</xdr:col>
      <xdr:colOff>66289</xdr:colOff>
      <xdr:row>55</xdr:row>
      <xdr:rowOff>177823</xdr:rowOff>
    </xdr:to>
    <xdr:pic>
      <xdr:nvPicPr>
        <xdr:cNvPr id="2" name="Grafik 1">
          <a:extLst>
            <a:ext uri="{FF2B5EF4-FFF2-40B4-BE49-F238E27FC236}">
              <a16:creationId xmlns:a16="http://schemas.microsoft.com/office/drawing/2014/main" id="{525070A3-8D3C-4E31-9D2A-F66751624F73}"/>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2782729" y="10009337"/>
          <a:ext cx="1761560" cy="7031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428625</xdr:colOff>
      <xdr:row>58</xdr:row>
      <xdr:rowOff>71438</xdr:rowOff>
    </xdr:from>
    <xdr:to>
      <xdr:col>15</xdr:col>
      <xdr:colOff>183226</xdr:colOff>
      <xdr:row>62</xdr:row>
      <xdr:rowOff>60199</xdr:rowOff>
    </xdr:to>
    <xdr:pic>
      <xdr:nvPicPr>
        <xdr:cNvPr id="2" name="Grafik 1">
          <a:extLst>
            <a:ext uri="{FF2B5EF4-FFF2-40B4-BE49-F238E27FC236}">
              <a16:creationId xmlns:a16="http://schemas.microsoft.com/office/drawing/2014/main" id="{4822F649-C1B2-49B2-A013-D43CF1942AF0}"/>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5878175" y="11120438"/>
          <a:ext cx="1773901" cy="71266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395377</xdr:colOff>
      <xdr:row>58</xdr:row>
      <xdr:rowOff>107830</xdr:rowOff>
    </xdr:from>
    <xdr:to>
      <xdr:col>15</xdr:col>
      <xdr:colOff>161211</xdr:colOff>
      <xdr:row>62</xdr:row>
      <xdr:rowOff>92098</xdr:rowOff>
    </xdr:to>
    <xdr:pic>
      <xdr:nvPicPr>
        <xdr:cNvPr id="2" name="Grafik 1">
          <a:extLst>
            <a:ext uri="{FF2B5EF4-FFF2-40B4-BE49-F238E27FC236}">
              <a16:creationId xmlns:a16="http://schemas.microsoft.com/office/drawing/2014/main" id="{FECB90C8-8B58-4D94-A71C-51ABA435D5D8}"/>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5815094" y="11834363"/>
          <a:ext cx="1778664" cy="703136"/>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4:S61"/>
  <sheetViews>
    <sheetView showGridLines="0" tabSelected="1" zoomScale="106" zoomScaleNormal="106" zoomScalePageLayoutView="40" workbookViewId="0">
      <selection activeCell="B4" sqref="B4:S57"/>
    </sheetView>
  </sheetViews>
  <sheetFormatPr baseColWidth="10" defaultRowHeight="16.5" x14ac:dyDescent="0.3"/>
  <cols>
    <col min="1" max="19" width="11.42578125" style="1" customWidth="1"/>
    <col min="20" max="20" width="13.7109375" style="1" customWidth="1"/>
    <col min="21" max="21" width="11.42578125" style="1" customWidth="1"/>
    <col min="22" max="16384" width="11.42578125" style="1"/>
  </cols>
  <sheetData>
    <row r="4" spans="2:19" ht="15" customHeight="1" x14ac:dyDescent="0.3">
      <c r="B4" s="83" t="s">
        <v>0</v>
      </c>
      <c r="C4" s="84"/>
      <c r="D4" s="84"/>
      <c r="E4" s="84"/>
      <c r="F4" s="84"/>
      <c r="G4" s="84"/>
      <c r="H4" s="84"/>
      <c r="I4" s="84"/>
      <c r="J4" s="84"/>
      <c r="K4" s="84"/>
      <c r="L4" s="84"/>
      <c r="M4" s="84"/>
      <c r="N4" s="84"/>
      <c r="O4" s="84"/>
      <c r="P4" s="84"/>
      <c r="Q4" s="84"/>
      <c r="R4" s="84"/>
      <c r="S4" s="85"/>
    </row>
    <row r="5" spans="2:19" ht="15" customHeight="1" x14ac:dyDescent="0.3">
      <c r="B5" s="86"/>
      <c r="C5" s="87"/>
      <c r="D5" s="87"/>
      <c r="E5" s="87"/>
      <c r="F5" s="87"/>
      <c r="G5" s="87"/>
      <c r="H5" s="87"/>
      <c r="I5" s="87"/>
      <c r="J5" s="87"/>
      <c r="K5" s="87"/>
      <c r="L5" s="87"/>
      <c r="M5" s="87"/>
      <c r="N5" s="87"/>
      <c r="O5" s="87"/>
      <c r="P5" s="87"/>
      <c r="Q5" s="87"/>
      <c r="R5" s="87"/>
      <c r="S5" s="88"/>
    </row>
    <row r="6" spans="2:19" ht="15" customHeight="1" x14ac:dyDescent="0.3">
      <c r="B6" s="86"/>
      <c r="C6" s="87"/>
      <c r="D6" s="87"/>
      <c r="E6" s="87"/>
      <c r="F6" s="87"/>
      <c r="G6" s="87"/>
      <c r="H6" s="87"/>
      <c r="I6" s="87"/>
      <c r="J6" s="87"/>
      <c r="K6" s="87"/>
      <c r="L6" s="87"/>
      <c r="M6" s="87"/>
      <c r="N6" s="87"/>
      <c r="O6" s="87"/>
      <c r="P6" s="87"/>
      <c r="Q6" s="87"/>
      <c r="R6" s="87"/>
      <c r="S6" s="88"/>
    </row>
    <row r="7" spans="2:19" ht="15" customHeight="1" x14ac:dyDescent="0.3">
      <c r="B7" s="86"/>
      <c r="C7" s="87"/>
      <c r="D7" s="87"/>
      <c r="E7" s="87"/>
      <c r="F7" s="87"/>
      <c r="G7" s="87"/>
      <c r="H7" s="87"/>
      <c r="I7" s="87"/>
      <c r="J7" s="87"/>
      <c r="K7" s="87"/>
      <c r="L7" s="87"/>
      <c r="M7" s="87"/>
      <c r="N7" s="87"/>
      <c r="O7" s="87"/>
      <c r="P7" s="87"/>
      <c r="Q7" s="87"/>
      <c r="R7" s="87"/>
      <c r="S7" s="88"/>
    </row>
    <row r="8" spans="2:19" ht="15" customHeight="1" x14ac:dyDescent="0.3">
      <c r="B8" s="86"/>
      <c r="C8" s="87"/>
      <c r="D8" s="87"/>
      <c r="E8" s="87"/>
      <c r="F8" s="87"/>
      <c r="G8" s="87"/>
      <c r="H8" s="87"/>
      <c r="I8" s="87"/>
      <c r="J8" s="87"/>
      <c r="K8" s="87"/>
      <c r="L8" s="87"/>
      <c r="M8" s="87"/>
      <c r="N8" s="87"/>
      <c r="O8" s="87"/>
      <c r="P8" s="87"/>
      <c r="Q8" s="87"/>
      <c r="R8" s="87"/>
      <c r="S8" s="88"/>
    </row>
    <row r="9" spans="2:19" ht="15" customHeight="1" x14ac:dyDescent="0.3">
      <c r="B9" s="86"/>
      <c r="C9" s="87"/>
      <c r="D9" s="87"/>
      <c r="E9" s="87"/>
      <c r="F9" s="87"/>
      <c r="G9" s="87"/>
      <c r="H9" s="87"/>
      <c r="I9" s="87"/>
      <c r="J9" s="87"/>
      <c r="K9" s="87"/>
      <c r="L9" s="87"/>
      <c r="M9" s="87"/>
      <c r="N9" s="87"/>
      <c r="O9" s="87"/>
      <c r="P9" s="87"/>
      <c r="Q9" s="87"/>
      <c r="R9" s="87"/>
      <c r="S9" s="88"/>
    </row>
    <row r="10" spans="2:19" ht="15" customHeight="1" x14ac:dyDescent="0.3">
      <c r="B10" s="86"/>
      <c r="C10" s="87"/>
      <c r="D10" s="87"/>
      <c r="E10" s="87"/>
      <c r="F10" s="87"/>
      <c r="G10" s="87"/>
      <c r="H10" s="87"/>
      <c r="I10" s="87"/>
      <c r="J10" s="87"/>
      <c r="K10" s="87"/>
      <c r="L10" s="87"/>
      <c r="M10" s="87"/>
      <c r="N10" s="87"/>
      <c r="O10" s="87"/>
      <c r="P10" s="87"/>
      <c r="Q10" s="87"/>
      <c r="R10" s="87"/>
      <c r="S10" s="88"/>
    </row>
    <row r="11" spans="2:19" ht="15" customHeight="1" x14ac:dyDescent="0.3">
      <c r="B11" s="86"/>
      <c r="C11" s="87"/>
      <c r="D11" s="87"/>
      <c r="E11" s="87"/>
      <c r="F11" s="87"/>
      <c r="G11" s="87"/>
      <c r="H11" s="87"/>
      <c r="I11" s="87"/>
      <c r="J11" s="87"/>
      <c r="K11" s="87"/>
      <c r="L11" s="87"/>
      <c r="M11" s="87"/>
      <c r="N11" s="87"/>
      <c r="O11" s="87"/>
      <c r="P11" s="87"/>
      <c r="Q11" s="87"/>
      <c r="R11" s="87"/>
      <c r="S11" s="88"/>
    </row>
    <row r="12" spans="2:19" ht="15" customHeight="1" x14ac:dyDescent="0.3">
      <c r="B12" s="86"/>
      <c r="C12" s="87"/>
      <c r="D12" s="87"/>
      <c r="E12" s="87"/>
      <c r="F12" s="87"/>
      <c r="G12" s="87"/>
      <c r="H12" s="87"/>
      <c r="I12" s="87"/>
      <c r="J12" s="87"/>
      <c r="K12" s="87"/>
      <c r="L12" s="87"/>
      <c r="M12" s="87"/>
      <c r="N12" s="87"/>
      <c r="O12" s="87"/>
      <c r="P12" s="87"/>
      <c r="Q12" s="87"/>
      <c r="R12" s="87"/>
      <c r="S12" s="88"/>
    </row>
    <row r="13" spans="2:19" ht="15" customHeight="1" x14ac:dyDescent="0.3">
      <c r="B13" s="86"/>
      <c r="C13" s="87"/>
      <c r="D13" s="87"/>
      <c r="E13" s="87"/>
      <c r="F13" s="87"/>
      <c r="G13" s="87"/>
      <c r="H13" s="87"/>
      <c r="I13" s="87"/>
      <c r="J13" s="87"/>
      <c r="K13" s="87"/>
      <c r="L13" s="87"/>
      <c r="M13" s="87"/>
      <c r="N13" s="87"/>
      <c r="O13" s="87"/>
      <c r="P13" s="87"/>
      <c r="Q13" s="87"/>
      <c r="R13" s="87"/>
      <c r="S13" s="88"/>
    </row>
    <row r="14" spans="2:19" ht="15" customHeight="1" x14ac:dyDescent="0.3">
      <c r="B14" s="86"/>
      <c r="C14" s="87"/>
      <c r="D14" s="87"/>
      <c r="E14" s="87"/>
      <c r="F14" s="87"/>
      <c r="G14" s="87"/>
      <c r="H14" s="87"/>
      <c r="I14" s="87"/>
      <c r="J14" s="87"/>
      <c r="K14" s="87"/>
      <c r="L14" s="87"/>
      <c r="M14" s="87"/>
      <c r="N14" s="87"/>
      <c r="O14" s="87"/>
      <c r="P14" s="87"/>
      <c r="Q14" s="87"/>
      <c r="R14" s="87"/>
      <c r="S14" s="88"/>
    </row>
    <row r="15" spans="2:19" ht="15" customHeight="1" x14ac:dyDescent="0.3">
      <c r="B15" s="86"/>
      <c r="C15" s="87"/>
      <c r="D15" s="87"/>
      <c r="E15" s="87"/>
      <c r="F15" s="87"/>
      <c r="G15" s="87"/>
      <c r="H15" s="87"/>
      <c r="I15" s="87"/>
      <c r="J15" s="87"/>
      <c r="K15" s="87"/>
      <c r="L15" s="87"/>
      <c r="M15" s="87"/>
      <c r="N15" s="87"/>
      <c r="O15" s="87"/>
      <c r="P15" s="87"/>
      <c r="Q15" s="87"/>
      <c r="R15" s="87"/>
      <c r="S15" s="88"/>
    </row>
    <row r="16" spans="2:19" ht="15" customHeight="1" x14ac:dyDescent="0.3">
      <c r="B16" s="86"/>
      <c r="C16" s="87"/>
      <c r="D16" s="87"/>
      <c r="E16" s="87"/>
      <c r="F16" s="87"/>
      <c r="G16" s="87"/>
      <c r="H16" s="87"/>
      <c r="I16" s="87"/>
      <c r="J16" s="87"/>
      <c r="K16" s="87"/>
      <c r="L16" s="87"/>
      <c r="M16" s="87"/>
      <c r="N16" s="87"/>
      <c r="O16" s="87"/>
      <c r="P16" s="87"/>
      <c r="Q16" s="87"/>
      <c r="R16" s="87"/>
      <c r="S16" s="88"/>
    </row>
    <row r="17" spans="2:19" ht="15" customHeight="1" x14ac:dyDescent="0.3">
      <c r="B17" s="86"/>
      <c r="C17" s="87"/>
      <c r="D17" s="87"/>
      <c r="E17" s="87"/>
      <c r="F17" s="87"/>
      <c r="G17" s="87"/>
      <c r="H17" s="87"/>
      <c r="I17" s="87"/>
      <c r="J17" s="87"/>
      <c r="K17" s="87"/>
      <c r="L17" s="87"/>
      <c r="M17" s="87"/>
      <c r="N17" s="87"/>
      <c r="O17" s="87"/>
      <c r="P17" s="87"/>
      <c r="Q17" s="87"/>
      <c r="R17" s="87"/>
      <c r="S17" s="88"/>
    </row>
    <row r="18" spans="2:19" ht="15" customHeight="1" x14ac:dyDescent="0.3">
      <c r="B18" s="86"/>
      <c r="C18" s="87"/>
      <c r="D18" s="87"/>
      <c r="E18" s="87"/>
      <c r="F18" s="87"/>
      <c r="G18" s="87"/>
      <c r="H18" s="87"/>
      <c r="I18" s="87"/>
      <c r="J18" s="87"/>
      <c r="K18" s="87"/>
      <c r="L18" s="87"/>
      <c r="M18" s="87"/>
      <c r="N18" s="87"/>
      <c r="O18" s="87"/>
      <c r="P18" s="87"/>
      <c r="Q18" s="87"/>
      <c r="R18" s="87"/>
      <c r="S18" s="88"/>
    </row>
    <row r="19" spans="2:19" ht="15" customHeight="1" x14ac:dyDescent="0.3">
      <c r="B19" s="86"/>
      <c r="C19" s="87"/>
      <c r="D19" s="87"/>
      <c r="E19" s="87"/>
      <c r="F19" s="87"/>
      <c r="G19" s="87"/>
      <c r="H19" s="87"/>
      <c r="I19" s="87"/>
      <c r="J19" s="87"/>
      <c r="K19" s="87"/>
      <c r="L19" s="87"/>
      <c r="M19" s="87"/>
      <c r="N19" s="87"/>
      <c r="O19" s="87"/>
      <c r="P19" s="87"/>
      <c r="Q19" s="87"/>
      <c r="R19" s="87"/>
      <c r="S19" s="88"/>
    </row>
    <row r="20" spans="2:19" ht="15" customHeight="1" x14ac:dyDescent="0.3">
      <c r="B20" s="86"/>
      <c r="C20" s="87"/>
      <c r="D20" s="87"/>
      <c r="E20" s="87"/>
      <c r="F20" s="87"/>
      <c r="G20" s="87"/>
      <c r="H20" s="87"/>
      <c r="I20" s="87"/>
      <c r="J20" s="87"/>
      <c r="K20" s="87"/>
      <c r="L20" s="87"/>
      <c r="M20" s="87"/>
      <c r="N20" s="87"/>
      <c r="O20" s="87"/>
      <c r="P20" s="87"/>
      <c r="Q20" s="87"/>
      <c r="R20" s="87"/>
      <c r="S20" s="88"/>
    </row>
    <row r="21" spans="2:19" ht="15" customHeight="1" x14ac:dyDescent="0.3">
      <c r="B21" s="86"/>
      <c r="C21" s="87"/>
      <c r="D21" s="87"/>
      <c r="E21" s="87"/>
      <c r="F21" s="87"/>
      <c r="G21" s="87"/>
      <c r="H21" s="87"/>
      <c r="I21" s="87"/>
      <c r="J21" s="87"/>
      <c r="K21" s="87"/>
      <c r="L21" s="87"/>
      <c r="M21" s="87"/>
      <c r="N21" s="87"/>
      <c r="O21" s="87"/>
      <c r="P21" s="87"/>
      <c r="Q21" s="87"/>
      <c r="R21" s="87"/>
      <c r="S21" s="88"/>
    </row>
    <row r="22" spans="2:19" ht="15" customHeight="1" x14ac:dyDescent="0.3">
      <c r="B22" s="86"/>
      <c r="C22" s="87"/>
      <c r="D22" s="87"/>
      <c r="E22" s="87"/>
      <c r="F22" s="87"/>
      <c r="G22" s="87"/>
      <c r="H22" s="87"/>
      <c r="I22" s="87"/>
      <c r="J22" s="87"/>
      <c r="K22" s="87"/>
      <c r="L22" s="87"/>
      <c r="M22" s="87"/>
      <c r="N22" s="87"/>
      <c r="O22" s="87"/>
      <c r="P22" s="87"/>
      <c r="Q22" s="87"/>
      <c r="R22" s="87"/>
      <c r="S22" s="88"/>
    </row>
    <row r="23" spans="2:19" ht="15" customHeight="1" x14ac:dyDescent="0.3">
      <c r="B23" s="86"/>
      <c r="C23" s="87"/>
      <c r="D23" s="87"/>
      <c r="E23" s="87"/>
      <c r="F23" s="87"/>
      <c r="G23" s="87"/>
      <c r="H23" s="87"/>
      <c r="I23" s="87"/>
      <c r="J23" s="87"/>
      <c r="K23" s="87"/>
      <c r="L23" s="87"/>
      <c r="M23" s="87"/>
      <c r="N23" s="87"/>
      <c r="O23" s="87"/>
      <c r="P23" s="87"/>
      <c r="Q23" s="87"/>
      <c r="R23" s="87"/>
      <c r="S23" s="88"/>
    </row>
    <row r="24" spans="2:19" ht="15" customHeight="1" x14ac:dyDescent="0.3">
      <c r="B24" s="86"/>
      <c r="C24" s="87"/>
      <c r="D24" s="87"/>
      <c r="E24" s="87"/>
      <c r="F24" s="87"/>
      <c r="G24" s="87"/>
      <c r="H24" s="87"/>
      <c r="I24" s="87"/>
      <c r="J24" s="87"/>
      <c r="K24" s="87"/>
      <c r="L24" s="87"/>
      <c r="M24" s="87"/>
      <c r="N24" s="87"/>
      <c r="O24" s="87"/>
      <c r="P24" s="87"/>
      <c r="Q24" s="87"/>
      <c r="R24" s="87"/>
      <c r="S24" s="88"/>
    </row>
    <row r="25" spans="2:19" ht="15" customHeight="1" x14ac:dyDescent="0.3">
      <c r="B25" s="86"/>
      <c r="C25" s="87"/>
      <c r="D25" s="87"/>
      <c r="E25" s="87"/>
      <c r="F25" s="87"/>
      <c r="G25" s="87"/>
      <c r="H25" s="87"/>
      <c r="I25" s="87"/>
      <c r="J25" s="87"/>
      <c r="K25" s="87"/>
      <c r="L25" s="87"/>
      <c r="M25" s="87"/>
      <c r="N25" s="87"/>
      <c r="O25" s="87"/>
      <c r="P25" s="87"/>
      <c r="Q25" s="87"/>
      <c r="R25" s="87"/>
      <c r="S25" s="88"/>
    </row>
    <row r="26" spans="2:19" ht="15" customHeight="1" x14ac:dyDescent="0.3">
      <c r="B26" s="86"/>
      <c r="C26" s="87"/>
      <c r="D26" s="87"/>
      <c r="E26" s="87"/>
      <c r="F26" s="87"/>
      <c r="G26" s="87"/>
      <c r="H26" s="87"/>
      <c r="I26" s="87"/>
      <c r="J26" s="87"/>
      <c r="K26" s="87"/>
      <c r="L26" s="87"/>
      <c r="M26" s="87"/>
      <c r="N26" s="87"/>
      <c r="O26" s="87"/>
      <c r="P26" s="87"/>
      <c r="Q26" s="87"/>
      <c r="R26" s="87"/>
      <c r="S26" s="88"/>
    </row>
    <row r="27" spans="2:19" ht="15" customHeight="1" x14ac:dyDescent="0.3">
      <c r="B27" s="86"/>
      <c r="C27" s="87"/>
      <c r="D27" s="87"/>
      <c r="E27" s="87"/>
      <c r="F27" s="87"/>
      <c r="G27" s="87"/>
      <c r="H27" s="87"/>
      <c r="I27" s="87"/>
      <c r="J27" s="87"/>
      <c r="K27" s="87"/>
      <c r="L27" s="87"/>
      <c r="M27" s="87"/>
      <c r="N27" s="87"/>
      <c r="O27" s="87"/>
      <c r="P27" s="87"/>
      <c r="Q27" s="87"/>
      <c r="R27" s="87"/>
      <c r="S27" s="88"/>
    </row>
    <row r="28" spans="2:19" ht="15" customHeight="1" x14ac:dyDescent="0.3">
      <c r="B28" s="86"/>
      <c r="C28" s="87"/>
      <c r="D28" s="87"/>
      <c r="E28" s="87"/>
      <c r="F28" s="87"/>
      <c r="G28" s="87"/>
      <c r="H28" s="87"/>
      <c r="I28" s="87"/>
      <c r="J28" s="87"/>
      <c r="K28" s="87"/>
      <c r="L28" s="87"/>
      <c r="M28" s="87"/>
      <c r="N28" s="87"/>
      <c r="O28" s="87"/>
      <c r="P28" s="87"/>
      <c r="Q28" s="87"/>
      <c r="R28" s="87"/>
      <c r="S28" s="88"/>
    </row>
    <row r="29" spans="2:19" ht="15" customHeight="1" x14ac:dyDescent="0.3">
      <c r="B29" s="86"/>
      <c r="C29" s="87"/>
      <c r="D29" s="87"/>
      <c r="E29" s="87"/>
      <c r="F29" s="87"/>
      <c r="G29" s="87"/>
      <c r="H29" s="87"/>
      <c r="I29" s="87"/>
      <c r="J29" s="87"/>
      <c r="K29" s="87"/>
      <c r="L29" s="87"/>
      <c r="M29" s="87"/>
      <c r="N29" s="87"/>
      <c r="O29" s="87"/>
      <c r="P29" s="87"/>
      <c r="Q29" s="87"/>
      <c r="R29" s="87"/>
      <c r="S29" s="88"/>
    </row>
    <row r="30" spans="2:19" ht="15" customHeight="1" x14ac:dyDescent="0.3">
      <c r="B30" s="86"/>
      <c r="C30" s="87"/>
      <c r="D30" s="87"/>
      <c r="E30" s="87"/>
      <c r="F30" s="87"/>
      <c r="G30" s="87"/>
      <c r="H30" s="87"/>
      <c r="I30" s="87"/>
      <c r="J30" s="87"/>
      <c r="K30" s="87"/>
      <c r="L30" s="87"/>
      <c r="M30" s="87"/>
      <c r="N30" s="87"/>
      <c r="O30" s="87"/>
      <c r="P30" s="87"/>
      <c r="Q30" s="87"/>
      <c r="R30" s="87"/>
      <c r="S30" s="88"/>
    </row>
    <row r="31" spans="2:19" ht="15" customHeight="1" x14ac:dyDescent="0.3">
      <c r="B31" s="86"/>
      <c r="C31" s="87"/>
      <c r="D31" s="87"/>
      <c r="E31" s="87"/>
      <c r="F31" s="87"/>
      <c r="G31" s="87"/>
      <c r="H31" s="87"/>
      <c r="I31" s="87"/>
      <c r="J31" s="87"/>
      <c r="K31" s="87"/>
      <c r="L31" s="87"/>
      <c r="M31" s="87"/>
      <c r="N31" s="87"/>
      <c r="O31" s="87"/>
      <c r="P31" s="87"/>
      <c r="Q31" s="87"/>
      <c r="R31" s="87"/>
      <c r="S31" s="88"/>
    </row>
    <row r="32" spans="2:19" ht="15" customHeight="1" x14ac:dyDescent="0.3">
      <c r="B32" s="86"/>
      <c r="C32" s="87"/>
      <c r="D32" s="87"/>
      <c r="E32" s="87"/>
      <c r="F32" s="87"/>
      <c r="G32" s="87"/>
      <c r="H32" s="87"/>
      <c r="I32" s="87"/>
      <c r="J32" s="87"/>
      <c r="K32" s="87"/>
      <c r="L32" s="87"/>
      <c r="M32" s="87"/>
      <c r="N32" s="87"/>
      <c r="O32" s="87"/>
      <c r="P32" s="87"/>
      <c r="Q32" s="87"/>
      <c r="R32" s="87"/>
      <c r="S32" s="88"/>
    </row>
    <row r="33" spans="2:19" ht="15" customHeight="1" x14ac:dyDescent="0.3">
      <c r="B33" s="86"/>
      <c r="C33" s="87"/>
      <c r="D33" s="87"/>
      <c r="E33" s="87"/>
      <c r="F33" s="87"/>
      <c r="G33" s="87"/>
      <c r="H33" s="87"/>
      <c r="I33" s="87"/>
      <c r="J33" s="87"/>
      <c r="K33" s="87"/>
      <c r="L33" s="87"/>
      <c r="M33" s="87"/>
      <c r="N33" s="87"/>
      <c r="O33" s="87"/>
      <c r="P33" s="87"/>
      <c r="Q33" s="87"/>
      <c r="R33" s="87"/>
      <c r="S33" s="88"/>
    </row>
    <row r="34" spans="2:19" ht="15" customHeight="1" x14ac:dyDescent="0.3">
      <c r="B34" s="86"/>
      <c r="C34" s="87"/>
      <c r="D34" s="87"/>
      <c r="E34" s="87"/>
      <c r="F34" s="87"/>
      <c r="G34" s="87"/>
      <c r="H34" s="87"/>
      <c r="I34" s="87"/>
      <c r="J34" s="87"/>
      <c r="K34" s="87"/>
      <c r="L34" s="87"/>
      <c r="M34" s="87"/>
      <c r="N34" s="87"/>
      <c r="O34" s="87"/>
      <c r="P34" s="87"/>
      <c r="Q34" s="87"/>
      <c r="R34" s="87"/>
      <c r="S34" s="88"/>
    </row>
    <row r="35" spans="2:19" ht="15" customHeight="1" x14ac:dyDescent="0.3">
      <c r="B35" s="86"/>
      <c r="C35" s="87"/>
      <c r="D35" s="87"/>
      <c r="E35" s="87"/>
      <c r="F35" s="87"/>
      <c r="G35" s="87"/>
      <c r="H35" s="87"/>
      <c r="I35" s="87"/>
      <c r="J35" s="87"/>
      <c r="K35" s="87"/>
      <c r="L35" s="87"/>
      <c r="M35" s="87"/>
      <c r="N35" s="87"/>
      <c r="O35" s="87"/>
      <c r="P35" s="87"/>
      <c r="Q35" s="87"/>
      <c r="R35" s="87"/>
      <c r="S35" s="88"/>
    </row>
    <row r="36" spans="2:19" ht="15" customHeight="1" x14ac:dyDescent="0.3">
      <c r="B36" s="86"/>
      <c r="C36" s="87"/>
      <c r="D36" s="87"/>
      <c r="E36" s="87"/>
      <c r="F36" s="87"/>
      <c r="G36" s="87"/>
      <c r="H36" s="87"/>
      <c r="I36" s="87"/>
      <c r="J36" s="87"/>
      <c r="K36" s="87"/>
      <c r="L36" s="87"/>
      <c r="M36" s="87"/>
      <c r="N36" s="87"/>
      <c r="O36" s="87"/>
      <c r="P36" s="87"/>
      <c r="Q36" s="87"/>
      <c r="R36" s="87"/>
      <c r="S36" s="88"/>
    </row>
    <row r="37" spans="2:19" ht="15" customHeight="1" x14ac:dyDescent="0.3">
      <c r="B37" s="86"/>
      <c r="C37" s="87"/>
      <c r="D37" s="87"/>
      <c r="E37" s="87"/>
      <c r="F37" s="87"/>
      <c r="G37" s="87"/>
      <c r="H37" s="87"/>
      <c r="I37" s="87"/>
      <c r="J37" s="87"/>
      <c r="K37" s="87"/>
      <c r="L37" s="87"/>
      <c r="M37" s="87"/>
      <c r="N37" s="87"/>
      <c r="O37" s="87"/>
      <c r="P37" s="87"/>
      <c r="Q37" s="87"/>
      <c r="R37" s="87"/>
      <c r="S37" s="88"/>
    </row>
    <row r="38" spans="2:19" ht="15" customHeight="1" x14ac:dyDescent="0.3">
      <c r="B38" s="86"/>
      <c r="C38" s="87"/>
      <c r="D38" s="87"/>
      <c r="E38" s="87"/>
      <c r="F38" s="87"/>
      <c r="G38" s="87"/>
      <c r="H38" s="87"/>
      <c r="I38" s="87"/>
      <c r="J38" s="87"/>
      <c r="K38" s="87"/>
      <c r="L38" s="87"/>
      <c r="M38" s="87"/>
      <c r="N38" s="87"/>
      <c r="O38" s="87"/>
      <c r="P38" s="87"/>
      <c r="Q38" s="87"/>
      <c r="R38" s="87"/>
      <c r="S38" s="88"/>
    </row>
    <row r="39" spans="2:19" ht="15" customHeight="1" x14ac:dyDescent="0.3">
      <c r="B39" s="86"/>
      <c r="C39" s="87"/>
      <c r="D39" s="87"/>
      <c r="E39" s="87"/>
      <c r="F39" s="87"/>
      <c r="G39" s="87"/>
      <c r="H39" s="87"/>
      <c r="I39" s="87"/>
      <c r="J39" s="87"/>
      <c r="K39" s="87"/>
      <c r="L39" s="87"/>
      <c r="M39" s="87"/>
      <c r="N39" s="87"/>
      <c r="O39" s="87"/>
      <c r="P39" s="87"/>
      <c r="Q39" s="87"/>
      <c r="R39" s="87"/>
      <c r="S39" s="88"/>
    </row>
    <row r="40" spans="2:19" ht="15" customHeight="1" x14ac:dyDescent="0.3">
      <c r="B40" s="86"/>
      <c r="C40" s="87"/>
      <c r="D40" s="87"/>
      <c r="E40" s="87"/>
      <c r="F40" s="87"/>
      <c r="G40" s="87"/>
      <c r="H40" s="87"/>
      <c r="I40" s="87"/>
      <c r="J40" s="87"/>
      <c r="K40" s="87"/>
      <c r="L40" s="87"/>
      <c r="M40" s="87"/>
      <c r="N40" s="87"/>
      <c r="O40" s="87"/>
      <c r="P40" s="87"/>
      <c r="Q40" s="87"/>
      <c r="R40" s="87"/>
      <c r="S40" s="88"/>
    </row>
    <row r="41" spans="2:19" ht="15" customHeight="1" x14ac:dyDescent="0.3">
      <c r="B41" s="86"/>
      <c r="C41" s="87"/>
      <c r="D41" s="87"/>
      <c r="E41" s="87"/>
      <c r="F41" s="87"/>
      <c r="G41" s="87"/>
      <c r="H41" s="87"/>
      <c r="I41" s="87"/>
      <c r="J41" s="87"/>
      <c r="K41" s="87"/>
      <c r="L41" s="87"/>
      <c r="M41" s="87"/>
      <c r="N41" s="87"/>
      <c r="O41" s="87"/>
      <c r="P41" s="87"/>
      <c r="Q41" s="87"/>
      <c r="R41" s="87"/>
      <c r="S41" s="88"/>
    </row>
    <row r="42" spans="2:19" ht="15" customHeight="1" x14ac:dyDescent="0.3">
      <c r="B42" s="86"/>
      <c r="C42" s="87"/>
      <c r="D42" s="87"/>
      <c r="E42" s="87"/>
      <c r="F42" s="87"/>
      <c r="G42" s="87"/>
      <c r="H42" s="87"/>
      <c r="I42" s="87"/>
      <c r="J42" s="87"/>
      <c r="K42" s="87"/>
      <c r="L42" s="87"/>
      <c r="M42" s="87"/>
      <c r="N42" s="87"/>
      <c r="O42" s="87"/>
      <c r="P42" s="87"/>
      <c r="Q42" s="87"/>
      <c r="R42" s="87"/>
      <c r="S42" s="88"/>
    </row>
    <row r="43" spans="2:19" ht="15" customHeight="1" x14ac:dyDescent="0.3">
      <c r="B43" s="86"/>
      <c r="C43" s="87"/>
      <c r="D43" s="87"/>
      <c r="E43" s="87"/>
      <c r="F43" s="87"/>
      <c r="G43" s="87"/>
      <c r="H43" s="87"/>
      <c r="I43" s="87"/>
      <c r="J43" s="87"/>
      <c r="K43" s="87"/>
      <c r="L43" s="87"/>
      <c r="M43" s="87"/>
      <c r="N43" s="87"/>
      <c r="O43" s="87"/>
      <c r="P43" s="87"/>
      <c r="Q43" s="87"/>
      <c r="R43" s="87"/>
      <c r="S43" s="88"/>
    </row>
    <row r="44" spans="2:19" ht="15" customHeight="1" x14ac:dyDescent="0.3">
      <c r="B44" s="86"/>
      <c r="C44" s="87"/>
      <c r="D44" s="87"/>
      <c r="E44" s="87"/>
      <c r="F44" s="87"/>
      <c r="G44" s="87"/>
      <c r="H44" s="87"/>
      <c r="I44" s="87"/>
      <c r="J44" s="87"/>
      <c r="K44" s="87"/>
      <c r="L44" s="87"/>
      <c r="M44" s="87"/>
      <c r="N44" s="87"/>
      <c r="O44" s="87"/>
      <c r="P44" s="87"/>
      <c r="Q44" s="87"/>
      <c r="R44" s="87"/>
      <c r="S44" s="88"/>
    </row>
    <row r="45" spans="2:19" ht="15" customHeight="1" x14ac:dyDescent="0.3">
      <c r="B45" s="86"/>
      <c r="C45" s="87"/>
      <c r="D45" s="87"/>
      <c r="E45" s="87"/>
      <c r="F45" s="87"/>
      <c r="G45" s="87"/>
      <c r="H45" s="87"/>
      <c r="I45" s="87"/>
      <c r="J45" s="87"/>
      <c r="K45" s="87"/>
      <c r="L45" s="87"/>
      <c r="M45" s="87"/>
      <c r="N45" s="87"/>
      <c r="O45" s="87"/>
      <c r="P45" s="87"/>
      <c r="Q45" s="87"/>
      <c r="R45" s="87"/>
      <c r="S45" s="88"/>
    </row>
    <row r="46" spans="2:19" ht="15" customHeight="1" x14ac:dyDescent="0.3">
      <c r="B46" s="86"/>
      <c r="C46" s="87"/>
      <c r="D46" s="87"/>
      <c r="E46" s="87"/>
      <c r="F46" s="87"/>
      <c r="G46" s="87"/>
      <c r="H46" s="87"/>
      <c r="I46" s="87"/>
      <c r="J46" s="87"/>
      <c r="K46" s="87"/>
      <c r="L46" s="87"/>
      <c r="M46" s="87"/>
      <c r="N46" s="87"/>
      <c r="O46" s="87"/>
      <c r="P46" s="87"/>
      <c r="Q46" s="87"/>
      <c r="R46" s="87"/>
      <c r="S46" s="88"/>
    </row>
    <row r="47" spans="2:19" ht="15" customHeight="1" x14ac:dyDescent="0.3">
      <c r="B47" s="86"/>
      <c r="C47" s="87"/>
      <c r="D47" s="87"/>
      <c r="E47" s="87"/>
      <c r="F47" s="87"/>
      <c r="G47" s="87"/>
      <c r="H47" s="87"/>
      <c r="I47" s="87"/>
      <c r="J47" s="87"/>
      <c r="K47" s="87"/>
      <c r="L47" s="87"/>
      <c r="M47" s="87"/>
      <c r="N47" s="87"/>
      <c r="O47" s="87"/>
      <c r="P47" s="87"/>
      <c r="Q47" s="87"/>
      <c r="R47" s="87"/>
      <c r="S47" s="88"/>
    </row>
    <row r="48" spans="2:19" ht="15" customHeight="1" x14ac:dyDescent="0.3">
      <c r="B48" s="86"/>
      <c r="C48" s="87"/>
      <c r="D48" s="87"/>
      <c r="E48" s="87"/>
      <c r="F48" s="87"/>
      <c r="G48" s="87"/>
      <c r="H48" s="87"/>
      <c r="I48" s="87"/>
      <c r="J48" s="87"/>
      <c r="K48" s="87"/>
      <c r="L48" s="87"/>
      <c r="M48" s="87"/>
      <c r="N48" s="87"/>
      <c r="O48" s="87"/>
      <c r="P48" s="87"/>
      <c r="Q48" s="87"/>
      <c r="R48" s="87"/>
      <c r="S48" s="88"/>
    </row>
    <row r="49" spans="2:19" ht="15" customHeight="1" x14ac:dyDescent="0.3">
      <c r="B49" s="86"/>
      <c r="C49" s="87"/>
      <c r="D49" s="87"/>
      <c r="E49" s="87"/>
      <c r="F49" s="87"/>
      <c r="G49" s="87"/>
      <c r="H49" s="87"/>
      <c r="I49" s="87"/>
      <c r="J49" s="87"/>
      <c r="K49" s="87"/>
      <c r="L49" s="87"/>
      <c r="M49" s="87"/>
      <c r="N49" s="87"/>
      <c r="O49" s="87"/>
      <c r="P49" s="87"/>
      <c r="Q49" s="87"/>
      <c r="R49" s="87"/>
      <c r="S49" s="88"/>
    </row>
    <row r="50" spans="2:19" ht="15" customHeight="1" x14ac:dyDescent="0.3">
      <c r="B50" s="86"/>
      <c r="C50" s="87"/>
      <c r="D50" s="87"/>
      <c r="E50" s="87"/>
      <c r="F50" s="87"/>
      <c r="G50" s="87"/>
      <c r="H50" s="87"/>
      <c r="I50" s="87"/>
      <c r="J50" s="87"/>
      <c r="K50" s="87"/>
      <c r="L50" s="87"/>
      <c r="M50" s="87"/>
      <c r="N50" s="87"/>
      <c r="O50" s="87"/>
      <c r="P50" s="87"/>
      <c r="Q50" s="87"/>
      <c r="R50" s="87"/>
      <c r="S50" s="88"/>
    </row>
    <row r="51" spans="2:19" ht="15" customHeight="1" x14ac:dyDescent="0.3">
      <c r="B51" s="86"/>
      <c r="C51" s="87"/>
      <c r="D51" s="87"/>
      <c r="E51" s="87"/>
      <c r="F51" s="87"/>
      <c r="G51" s="87"/>
      <c r="H51" s="87"/>
      <c r="I51" s="87"/>
      <c r="J51" s="87"/>
      <c r="K51" s="87"/>
      <c r="L51" s="87"/>
      <c r="M51" s="87"/>
      <c r="N51" s="87"/>
      <c r="O51" s="87"/>
      <c r="P51" s="87"/>
      <c r="Q51" s="87"/>
      <c r="R51" s="87"/>
      <c r="S51" s="88"/>
    </row>
    <row r="52" spans="2:19" ht="15" customHeight="1" x14ac:dyDescent="0.3">
      <c r="B52" s="86"/>
      <c r="C52" s="87"/>
      <c r="D52" s="87"/>
      <c r="E52" s="87"/>
      <c r="F52" s="87"/>
      <c r="G52" s="87"/>
      <c r="H52" s="87"/>
      <c r="I52" s="87"/>
      <c r="J52" s="87"/>
      <c r="K52" s="87"/>
      <c r="L52" s="87"/>
      <c r="M52" s="87"/>
      <c r="N52" s="87"/>
      <c r="O52" s="87"/>
      <c r="P52" s="87"/>
      <c r="Q52" s="87"/>
      <c r="R52" s="87"/>
      <c r="S52" s="88"/>
    </row>
    <row r="53" spans="2:19" ht="15" customHeight="1" x14ac:dyDescent="0.3">
      <c r="B53" s="86"/>
      <c r="C53" s="87"/>
      <c r="D53" s="87"/>
      <c r="E53" s="87"/>
      <c r="F53" s="87"/>
      <c r="G53" s="87"/>
      <c r="H53" s="87"/>
      <c r="I53" s="87"/>
      <c r="J53" s="87"/>
      <c r="K53" s="87"/>
      <c r="L53" s="87"/>
      <c r="M53" s="87"/>
      <c r="N53" s="87"/>
      <c r="O53" s="87"/>
      <c r="P53" s="87"/>
      <c r="Q53" s="87"/>
      <c r="R53" s="87"/>
      <c r="S53" s="88"/>
    </row>
    <row r="54" spans="2:19" ht="15" customHeight="1" x14ac:dyDescent="0.3">
      <c r="B54" s="86"/>
      <c r="C54" s="87"/>
      <c r="D54" s="87"/>
      <c r="E54" s="87"/>
      <c r="F54" s="87"/>
      <c r="G54" s="87"/>
      <c r="H54" s="87"/>
      <c r="I54" s="87"/>
      <c r="J54" s="87"/>
      <c r="K54" s="87"/>
      <c r="L54" s="87"/>
      <c r="M54" s="87"/>
      <c r="N54" s="87"/>
      <c r="O54" s="87"/>
      <c r="P54" s="87"/>
      <c r="Q54" s="87"/>
      <c r="R54" s="87"/>
      <c r="S54" s="88"/>
    </row>
    <row r="55" spans="2:19" ht="15" customHeight="1" x14ac:dyDescent="0.3">
      <c r="B55" s="86"/>
      <c r="C55" s="87"/>
      <c r="D55" s="87"/>
      <c r="E55" s="87"/>
      <c r="F55" s="87"/>
      <c r="G55" s="87"/>
      <c r="H55" s="87"/>
      <c r="I55" s="87"/>
      <c r="J55" s="87"/>
      <c r="K55" s="87"/>
      <c r="L55" s="87"/>
      <c r="M55" s="87"/>
      <c r="N55" s="87"/>
      <c r="O55" s="87"/>
      <c r="P55" s="87"/>
      <c r="Q55" s="87"/>
      <c r="R55" s="87"/>
      <c r="S55" s="88"/>
    </row>
    <row r="56" spans="2:19" ht="15" customHeight="1" x14ac:dyDescent="0.3">
      <c r="B56" s="86"/>
      <c r="C56" s="87"/>
      <c r="D56" s="87"/>
      <c r="E56" s="87"/>
      <c r="F56" s="87"/>
      <c r="G56" s="87"/>
      <c r="H56" s="87"/>
      <c r="I56" s="87"/>
      <c r="J56" s="87"/>
      <c r="K56" s="87"/>
      <c r="L56" s="87"/>
      <c r="M56" s="87"/>
      <c r="N56" s="87"/>
      <c r="O56" s="87"/>
      <c r="P56" s="87"/>
      <c r="Q56" s="87"/>
      <c r="R56" s="87"/>
      <c r="S56" s="88"/>
    </row>
    <row r="57" spans="2:19" ht="15" customHeight="1" x14ac:dyDescent="0.3">
      <c r="B57" s="89"/>
      <c r="C57" s="90"/>
      <c r="D57" s="90"/>
      <c r="E57" s="90"/>
      <c r="F57" s="90"/>
      <c r="G57" s="90"/>
      <c r="H57" s="90"/>
      <c r="I57" s="90"/>
      <c r="J57" s="90"/>
      <c r="K57" s="90"/>
      <c r="L57" s="90"/>
      <c r="M57" s="90"/>
      <c r="N57" s="90"/>
      <c r="O57" s="90"/>
      <c r="P57" s="90"/>
      <c r="Q57" s="90"/>
      <c r="R57" s="90"/>
      <c r="S57" s="91"/>
    </row>
    <row r="58" spans="2:19" ht="15" customHeight="1" x14ac:dyDescent="0.3"/>
    <row r="59" spans="2:19" ht="15" customHeight="1" x14ac:dyDescent="0.3"/>
    <row r="60" spans="2:19" ht="15" customHeight="1" x14ac:dyDescent="0.3"/>
    <row r="61" spans="2:19" ht="22.5" customHeight="1" x14ac:dyDescent="0.3"/>
  </sheetData>
  <sheetProtection sheet="1" objects="1" scenarios="1"/>
  <mergeCells count="1">
    <mergeCell ref="B4:S57"/>
  </mergeCells>
  <pageMargins left="0.27559055118110237" right="0" top="0.19685039370078741" bottom="0.19685039370078741" header="0" footer="0"/>
  <pageSetup paperSize="9" scale="63" fitToHeight="0"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O58"/>
  <sheetViews>
    <sheetView showGridLines="0" zoomScaleNormal="100" zoomScalePageLayoutView="50" workbookViewId="0"/>
  </sheetViews>
  <sheetFormatPr baseColWidth="10" defaultRowHeight="14.25" x14ac:dyDescent="0.2"/>
  <cols>
    <col min="1" max="1" width="4.5703125" style="2" customWidth="1"/>
    <col min="2" max="2" width="9.140625" style="2" customWidth="1"/>
    <col min="3" max="3" width="66.5703125" style="2" bestFit="1" customWidth="1"/>
    <col min="4" max="15" width="15.140625" style="2" customWidth="1"/>
    <col min="16" max="16" width="5.7109375" style="2" customWidth="1"/>
    <col min="17" max="17" width="11.42578125" style="2" customWidth="1"/>
    <col min="18" max="16384" width="11.42578125" style="2"/>
  </cols>
  <sheetData>
    <row r="1" spans="2:15" ht="23.25" customHeight="1" x14ac:dyDescent="0.2"/>
    <row r="2" spans="2:15" s="3" customFormat="1" ht="26.25" customHeight="1" x14ac:dyDescent="0.25">
      <c r="B2" s="97" t="s">
        <v>1</v>
      </c>
      <c r="C2" s="93"/>
      <c r="D2" s="94" t="s">
        <v>2</v>
      </c>
      <c r="E2" s="93"/>
      <c r="F2" s="93"/>
      <c r="G2" s="88"/>
      <c r="H2" s="94" t="s">
        <v>3</v>
      </c>
      <c r="I2" s="93"/>
      <c r="J2" s="93"/>
      <c r="K2" s="88"/>
      <c r="L2" s="92" t="s">
        <v>4</v>
      </c>
      <c r="M2" s="93"/>
      <c r="N2" s="93"/>
      <c r="O2" s="93"/>
    </row>
    <row r="3" spans="2:15" s="4" customFormat="1" ht="36.75" customHeight="1" x14ac:dyDescent="0.25">
      <c r="B3" s="98"/>
      <c r="C3" s="98"/>
      <c r="D3" s="5" t="s">
        <v>5</v>
      </c>
      <c r="E3" s="6" t="s">
        <v>6</v>
      </c>
      <c r="F3" s="6" t="s">
        <v>7</v>
      </c>
      <c r="G3" s="7" t="s">
        <v>8</v>
      </c>
      <c r="H3" s="5" t="s">
        <v>5</v>
      </c>
      <c r="I3" s="6" t="s">
        <v>6</v>
      </c>
      <c r="J3" s="6" t="s">
        <v>7</v>
      </c>
      <c r="K3" s="7" t="s">
        <v>8</v>
      </c>
      <c r="L3" s="6" t="s">
        <v>5</v>
      </c>
      <c r="M3" s="6" t="s">
        <v>6</v>
      </c>
      <c r="N3" s="6" t="s">
        <v>7</v>
      </c>
      <c r="O3" s="6" t="s">
        <v>8</v>
      </c>
    </row>
    <row r="4" spans="2:15" x14ac:dyDescent="0.2">
      <c r="B4" s="95" t="s">
        <v>9</v>
      </c>
      <c r="C4" s="8" t="s">
        <v>10</v>
      </c>
      <c r="D4" s="9">
        <v>18</v>
      </c>
      <c r="E4" s="10">
        <v>1</v>
      </c>
      <c r="F4" s="11">
        <v>26.45454545454546</v>
      </c>
      <c r="G4" s="12">
        <v>1.13961038961039</v>
      </c>
      <c r="H4" s="9">
        <v>0</v>
      </c>
      <c r="I4" s="10">
        <v>0</v>
      </c>
      <c r="J4" s="11">
        <v>0</v>
      </c>
      <c r="K4" s="12">
        <v>0</v>
      </c>
      <c r="L4" s="10">
        <f t="shared" ref="L4:O10" si="0">D4+H4</f>
        <v>18</v>
      </c>
      <c r="M4" s="10">
        <f t="shared" si="0"/>
        <v>1</v>
      </c>
      <c r="N4" s="11">
        <f t="shared" si="0"/>
        <v>26.45454545454546</v>
      </c>
      <c r="O4" s="11">
        <f t="shared" si="0"/>
        <v>1.13961038961039</v>
      </c>
    </row>
    <row r="5" spans="2:15" x14ac:dyDescent="0.2">
      <c r="B5" s="96"/>
      <c r="C5" s="13" t="s">
        <v>11</v>
      </c>
      <c r="D5" s="14">
        <v>21725</v>
      </c>
      <c r="E5" s="15">
        <v>1115</v>
      </c>
      <c r="F5" s="16">
        <v>36912.075457375453</v>
      </c>
      <c r="G5" s="17">
        <v>1556.106010606338</v>
      </c>
      <c r="H5" s="14">
        <v>4853</v>
      </c>
      <c r="I5" s="15">
        <v>225</v>
      </c>
      <c r="J5" s="16">
        <v>8026.0000051300003</v>
      </c>
      <c r="K5" s="17">
        <v>332.59702437770028</v>
      </c>
      <c r="L5" s="15">
        <f t="shared" si="0"/>
        <v>26578</v>
      </c>
      <c r="M5" s="15">
        <f t="shared" si="0"/>
        <v>1340</v>
      </c>
      <c r="N5" s="16">
        <f t="shared" si="0"/>
        <v>44938.075462505454</v>
      </c>
      <c r="O5" s="16">
        <f t="shared" si="0"/>
        <v>1888.7030349840384</v>
      </c>
    </row>
    <row r="6" spans="2:15" x14ac:dyDescent="0.2">
      <c r="B6" s="96"/>
      <c r="C6" s="18" t="s">
        <v>12</v>
      </c>
      <c r="D6" s="19">
        <f t="shared" ref="D6:K6" si="1">SUM(D4,D5)</f>
        <v>21743</v>
      </c>
      <c r="E6" s="20">
        <f t="shared" si="1"/>
        <v>1116</v>
      </c>
      <c r="F6" s="21">
        <f t="shared" si="1"/>
        <v>36938.530002829997</v>
      </c>
      <c r="G6" s="22">
        <f t="shared" si="1"/>
        <v>1557.2456209959485</v>
      </c>
      <c r="H6" s="23">
        <f t="shared" si="1"/>
        <v>4853</v>
      </c>
      <c r="I6" s="24">
        <f t="shared" si="1"/>
        <v>225</v>
      </c>
      <c r="J6" s="25">
        <f t="shared" si="1"/>
        <v>8026.0000051300003</v>
      </c>
      <c r="K6" s="26">
        <f t="shared" si="1"/>
        <v>332.59702437770028</v>
      </c>
      <c r="L6" s="24">
        <f t="shared" si="0"/>
        <v>26596</v>
      </c>
      <c r="M6" s="24">
        <f t="shared" si="0"/>
        <v>1341</v>
      </c>
      <c r="N6" s="25">
        <f t="shared" si="0"/>
        <v>44964.530007959998</v>
      </c>
      <c r="O6" s="25">
        <f t="shared" si="0"/>
        <v>1889.8426453736488</v>
      </c>
    </row>
    <row r="7" spans="2:15" x14ac:dyDescent="0.2">
      <c r="B7" s="96"/>
      <c r="C7" s="13" t="s">
        <v>13</v>
      </c>
      <c r="D7" s="14">
        <v>21950</v>
      </c>
      <c r="E7" s="15">
        <v>1061</v>
      </c>
      <c r="F7" s="16">
        <v>49048.652901387919</v>
      </c>
      <c r="G7" s="17">
        <v>2039.259563262083</v>
      </c>
      <c r="H7" s="27">
        <v>6109</v>
      </c>
      <c r="I7" s="28">
        <v>284</v>
      </c>
      <c r="J7" s="29">
        <v>11431.250027795</v>
      </c>
      <c r="K7" s="30">
        <v>479.17592695537041</v>
      </c>
      <c r="L7" s="28">
        <f t="shared" si="0"/>
        <v>28059</v>
      </c>
      <c r="M7" s="28">
        <f t="shared" si="0"/>
        <v>1345</v>
      </c>
      <c r="N7" s="29">
        <f t="shared" si="0"/>
        <v>60479.902929182921</v>
      </c>
      <c r="O7" s="29">
        <f t="shared" si="0"/>
        <v>2518.4354902174537</v>
      </c>
    </row>
    <row r="8" spans="2:15" x14ac:dyDescent="0.2">
      <c r="B8" s="96"/>
      <c r="C8" s="13" t="s">
        <v>14</v>
      </c>
      <c r="D8" s="14">
        <v>5467</v>
      </c>
      <c r="E8" s="15">
        <v>209</v>
      </c>
      <c r="F8" s="16">
        <v>7903.9085133073286</v>
      </c>
      <c r="G8" s="17">
        <v>337.21804424900063</v>
      </c>
      <c r="H8" s="27">
        <v>539</v>
      </c>
      <c r="I8" s="28">
        <v>22</v>
      </c>
      <c r="J8" s="29">
        <v>764.05336185295619</v>
      </c>
      <c r="K8" s="30">
        <v>35.787046921072772</v>
      </c>
      <c r="L8" s="28">
        <f t="shared" si="0"/>
        <v>6006</v>
      </c>
      <c r="M8" s="28">
        <f t="shared" si="0"/>
        <v>231</v>
      </c>
      <c r="N8" s="29">
        <f t="shared" si="0"/>
        <v>8667.9618751602848</v>
      </c>
      <c r="O8" s="29">
        <f t="shared" si="0"/>
        <v>373.0050911700734</v>
      </c>
    </row>
    <row r="9" spans="2:15" x14ac:dyDescent="0.2">
      <c r="B9" s="96"/>
      <c r="C9" s="13" t="s">
        <v>15</v>
      </c>
      <c r="D9" s="14">
        <v>360</v>
      </c>
      <c r="E9" s="15">
        <v>30</v>
      </c>
      <c r="F9" s="16">
        <v>764.75349239433581</v>
      </c>
      <c r="G9" s="17">
        <v>31.311517940366851</v>
      </c>
      <c r="H9" s="27">
        <v>136</v>
      </c>
      <c r="I9" s="28">
        <v>18</v>
      </c>
      <c r="J9" s="29">
        <v>235.96042216358839</v>
      </c>
      <c r="K9" s="30">
        <v>9.8689533861037813</v>
      </c>
      <c r="L9" s="28">
        <f t="shared" si="0"/>
        <v>496</v>
      </c>
      <c r="M9" s="28">
        <f t="shared" si="0"/>
        <v>48</v>
      </c>
      <c r="N9" s="29">
        <f t="shared" si="0"/>
        <v>1000.7139145579242</v>
      </c>
      <c r="O9" s="29">
        <f t="shared" si="0"/>
        <v>41.180471326470631</v>
      </c>
    </row>
    <row r="10" spans="2:15" x14ac:dyDescent="0.2">
      <c r="B10" s="96"/>
      <c r="C10" s="18" t="s">
        <v>16</v>
      </c>
      <c r="D10" s="19">
        <f t="shared" ref="D10:K10" si="2">SUM(D7:D9)</f>
        <v>27777</v>
      </c>
      <c r="E10" s="20">
        <f t="shared" si="2"/>
        <v>1300</v>
      </c>
      <c r="F10" s="21">
        <f t="shared" si="2"/>
        <v>57717.314907089589</v>
      </c>
      <c r="G10" s="22">
        <f t="shared" si="2"/>
        <v>2407.7891254514502</v>
      </c>
      <c r="H10" s="23">
        <f t="shared" si="2"/>
        <v>6784</v>
      </c>
      <c r="I10" s="24">
        <f t="shared" si="2"/>
        <v>324</v>
      </c>
      <c r="J10" s="25">
        <f t="shared" si="2"/>
        <v>12431.263811811546</v>
      </c>
      <c r="K10" s="26">
        <f t="shared" si="2"/>
        <v>524.83192726254686</v>
      </c>
      <c r="L10" s="24">
        <f t="shared" si="0"/>
        <v>34561</v>
      </c>
      <c r="M10" s="24">
        <f t="shared" si="0"/>
        <v>1624</v>
      </c>
      <c r="N10" s="25">
        <f t="shared" si="0"/>
        <v>70148.578718901132</v>
      </c>
      <c r="O10" s="25">
        <f t="shared" si="0"/>
        <v>2932.621052713997</v>
      </c>
    </row>
    <row r="11" spans="2:15" x14ac:dyDescent="0.2">
      <c r="B11" s="96"/>
      <c r="C11" s="13" t="s">
        <v>17</v>
      </c>
      <c r="D11" s="14">
        <v>3403</v>
      </c>
      <c r="E11" s="31"/>
      <c r="F11" s="16">
        <v>6017.7611832040784</v>
      </c>
      <c r="G11" s="17">
        <v>275.68038109237682</v>
      </c>
      <c r="H11" s="27">
        <v>1069</v>
      </c>
      <c r="I11" s="31"/>
      <c r="J11" s="29">
        <v>1673</v>
      </c>
      <c r="K11" s="30">
        <v>79.435199999999995</v>
      </c>
      <c r="L11" s="28">
        <f>D11+H11</f>
        <v>4472</v>
      </c>
      <c r="M11" s="31"/>
      <c r="N11" s="29">
        <f t="shared" ref="N11:N45" si="3">F11+J11</f>
        <v>7690.7611832040784</v>
      </c>
      <c r="O11" s="29">
        <f t="shared" ref="O11:O45" si="4">G11+K11</f>
        <v>355.11558109237683</v>
      </c>
    </row>
    <row r="12" spans="2:15" x14ac:dyDescent="0.2">
      <c r="B12" s="96"/>
      <c r="C12" s="13" t="s">
        <v>18</v>
      </c>
      <c r="D12" s="14">
        <v>2736</v>
      </c>
      <c r="E12" s="31"/>
      <c r="F12" s="16">
        <v>4766.6714897596712</v>
      </c>
      <c r="G12" s="17">
        <v>214.7477123337593</v>
      </c>
      <c r="H12" s="27">
        <v>398</v>
      </c>
      <c r="I12" s="31"/>
      <c r="J12" s="29">
        <v>649.94663982704378</v>
      </c>
      <c r="K12" s="30">
        <v>31.969989392441409</v>
      </c>
      <c r="L12" s="28">
        <f>D12+H12</f>
        <v>3134</v>
      </c>
      <c r="M12" s="31"/>
      <c r="N12" s="29">
        <f t="shared" si="3"/>
        <v>5416.6181295867154</v>
      </c>
      <c r="O12" s="29">
        <f t="shared" si="4"/>
        <v>246.71770172620072</v>
      </c>
    </row>
    <row r="13" spans="2:15" x14ac:dyDescent="0.2">
      <c r="B13" s="96"/>
      <c r="C13" s="18" t="s">
        <v>19</v>
      </c>
      <c r="D13" s="19">
        <f>SUM(D11:D12)</f>
        <v>6139</v>
      </c>
      <c r="E13" s="32"/>
      <c r="F13" s="21">
        <f>SUM(F11:F12)</f>
        <v>10784.432672963751</v>
      </c>
      <c r="G13" s="22">
        <f>SUM(G11:G12)</f>
        <v>490.42809342613612</v>
      </c>
      <c r="H13" s="23">
        <f>SUM(H11:H12)</f>
        <v>1467</v>
      </c>
      <c r="I13" s="32"/>
      <c r="J13" s="25">
        <f>SUM(J11:J12)</f>
        <v>2322.9466398270438</v>
      </c>
      <c r="K13" s="26">
        <f>SUM(K11:K12)</f>
        <v>111.4051893924414</v>
      </c>
      <c r="L13" s="24">
        <f>D13+H13</f>
        <v>7606</v>
      </c>
      <c r="M13" s="32"/>
      <c r="N13" s="25">
        <f t="shared" si="3"/>
        <v>13107.379312790794</v>
      </c>
      <c r="O13" s="25">
        <f t="shared" si="4"/>
        <v>601.83328281857757</v>
      </c>
    </row>
    <row r="14" spans="2:15" x14ac:dyDescent="0.2">
      <c r="B14" s="96"/>
      <c r="C14" s="33" t="s">
        <v>20</v>
      </c>
      <c r="D14" s="34">
        <v>340</v>
      </c>
      <c r="E14" s="35">
        <v>58</v>
      </c>
      <c r="F14" s="36">
        <v>2689.5000004399999</v>
      </c>
      <c r="G14" s="37">
        <v>132.53703705333331</v>
      </c>
      <c r="H14" s="38">
        <v>0</v>
      </c>
      <c r="I14" s="39">
        <v>0</v>
      </c>
      <c r="J14" s="40">
        <v>0</v>
      </c>
      <c r="K14" s="41">
        <v>0</v>
      </c>
      <c r="L14" s="39">
        <f>D14+H14</f>
        <v>340</v>
      </c>
      <c r="M14" s="39">
        <f>E14+I14</f>
        <v>58</v>
      </c>
      <c r="N14" s="40">
        <f t="shared" si="3"/>
        <v>2689.5000004399999</v>
      </c>
      <c r="O14" s="40">
        <f t="shared" si="4"/>
        <v>132.53703705333331</v>
      </c>
    </row>
    <row r="15" spans="2:15" x14ac:dyDescent="0.2">
      <c r="B15" s="96"/>
      <c r="C15" s="33" t="s">
        <v>21</v>
      </c>
      <c r="D15" s="42"/>
      <c r="E15" s="43"/>
      <c r="F15" s="36">
        <v>0</v>
      </c>
      <c r="G15" s="37">
        <v>0</v>
      </c>
      <c r="H15" s="42"/>
      <c r="I15" s="43"/>
      <c r="J15" s="40">
        <v>0</v>
      </c>
      <c r="K15" s="41">
        <v>0</v>
      </c>
      <c r="L15" s="43"/>
      <c r="M15" s="43"/>
      <c r="N15" s="40">
        <f t="shared" si="3"/>
        <v>0</v>
      </c>
      <c r="O15" s="40">
        <f t="shared" si="4"/>
        <v>0</v>
      </c>
    </row>
    <row r="16" spans="2:15" x14ac:dyDescent="0.2">
      <c r="B16" s="96"/>
      <c r="C16" s="33" t="s">
        <v>22</v>
      </c>
      <c r="D16" s="34">
        <v>597</v>
      </c>
      <c r="E16" s="43"/>
      <c r="F16" s="36">
        <v>1039.99999942</v>
      </c>
      <c r="G16" s="37">
        <v>47.706560681558358</v>
      </c>
      <c r="H16" s="38">
        <v>60</v>
      </c>
      <c r="I16" s="43"/>
      <c r="J16" s="40">
        <v>154.000001</v>
      </c>
      <c r="K16" s="41">
        <v>8.1768889288888893</v>
      </c>
      <c r="L16" s="39">
        <f t="shared" ref="L16:L45" si="5">D16+H16</f>
        <v>657</v>
      </c>
      <c r="M16" s="43"/>
      <c r="N16" s="40">
        <f t="shared" si="3"/>
        <v>1194.0000004200001</v>
      </c>
      <c r="O16" s="40">
        <f t="shared" si="4"/>
        <v>55.883449610447244</v>
      </c>
    </row>
    <row r="17" spans="2:15" x14ac:dyDescent="0.2">
      <c r="B17" s="96"/>
      <c r="C17" s="18" t="s">
        <v>23</v>
      </c>
      <c r="D17" s="19">
        <f>D6+D10+D13+D14+D16+D15</f>
        <v>56596</v>
      </c>
      <c r="E17" s="32"/>
      <c r="F17" s="21">
        <f>F6+F10+F13+F14+F16+F15</f>
        <v>109169.77758274335</v>
      </c>
      <c r="G17" s="22">
        <f>G6+G10+G13+G14+G16+G15</f>
        <v>4635.7064376084272</v>
      </c>
      <c r="H17" s="23">
        <f>H6+H10+H13+H14+H16+H15</f>
        <v>13164</v>
      </c>
      <c r="I17" s="32"/>
      <c r="J17" s="25">
        <f>J6+J10+J13+J14+J16+J15</f>
        <v>22934.210457768593</v>
      </c>
      <c r="K17" s="26">
        <f>K6+K10+K13+K14+K16+K15</f>
        <v>977.01102996157726</v>
      </c>
      <c r="L17" s="24">
        <f t="shared" si="5"/>
        <v>69760</v>
      </c>
      <c r="M17" s="32"/>
      <c r="N17" s="25">
        <f t="shared" si="3"/>
        <v>132103.98804051193</v>
      </c>
      <c r="O17" s="25">
        <f t="shared" si="4"/>
        <v>5612.7174675700044</v>
      </c>
    </row>
    <row r="18" spans="2:15" x14ac:dyDescent="0.2">
      <c r="B18" s="96"/>
      <c r="C18" s="44" t="s">
        <v>24</v>
      </c>
      <c r="D18" s="14">
        <v>58</v>
      </c>
      <c r="E18" s="15">
        <v>5</v>
      </c>
      <c r="F18" s="16">
        <v>85.607048274956412</v>
      </c>
      <c r="G18" s="17">
        <v>4.2372384273614019</v>
      </c>
      <c r="H18" s="27">
        <v>12</v>
      </c>
      <c r="I18" s="28">
        <v>1</v>
      </c>
      <c r="J18" s="29">
        <v>5.5704845814977979</v>
      </c>
      <c r="K18" s="30">
        <v>0.40149779735682822</v>
      </c>
      <c r="L18" s="28">
        <f t="shared" si="5"/>
        <v>70</v>
      </c>
      <c r="M18" s="28">
        <f t="shared" ref="M18:M29" si="6">E18+I18</f>
        <v>6</v>
      </c>
      <c r="N18" s="29">
        <f t="shared" si="3"/>
        <v>91.177532856454206</v>
      </c>
      <c r="O18" s="29">
        <f t="shared" si="4"/>
        <v>4.6387362247182304</v>
      </c>
    </row>
    <row r="19" spans="2:15" x14ac:dyDescent="0.2">
      <c r="B19" s="96"/>
      <c r="C19" s="44" t="s">
        <v>25</v>
      </c>
      <c r="D19" s="14">
        <v>1791</v>
      </c>
      <c r="E19" s="15">
        <v>103</v>
      </c>
      <c r="F19" s="16">
        <v>3993.3742077730471</v>
      </c>
      <c r="G19" s="17">
        <v>175.56092081954679</v>
      </c>
      <c r="H19" s="27">
        <v>557</v>
      </c>
      <c r="I19" s="28">
        <v>33</v>
      </c>
      <c r="J19" s="29">
        <v>1070.8895209369589</v>
      </c>
      <c r="K19" s="30">
        <v>48.657844334370637</v>
      </c>
      <c r="L19" s="28">
        <f t="shared" si="5"/>
        <v>2348</v>
      </c>
      <c r="M19" s="28">
        <f t="shared" si="6"/>
        <v>136</v>
      </c>
      <c r="N19" s="29">
        <f t="shared" si="3"/>
        <v>5064.263728710006</v>
      </c>
      <c r="O19" s="29">
        <f t="shared" si="4"/>
        <v>224.21876515391745</v>
      </c>
    </row>
    <row r="20" spans="2:15" x14ac:dyDescent="0.2">
      <c r="B20" s="96"/>
      <c r="C20" s="44" t="s">
        <v>26</v>
      </c>
      <c r="D20" s="14">
        <v>33</v>
      </c>
      <c r="E20" s="15">
        <v>2</v>
      </c>
      <c r="F20" s="16">
        <v>87.184950996771178</v>
      </c>
      <c r="G20" s="17">
        <v>3.6296111046001078</v>
      </c>
      <c r="H20" s="27">
        <v>4</v>
      </c>
      <c r="I20" s="28">
        <v>1</v>
      </c>
      <c r="J20" s="29">
        <v>3.2248353715898399</v>
      </c>
      <c r="K20" s="30">
        <v>0.1577422389463782</v>
      </c>
      <c r="L20" s="28">
        <f t="shared" si="5"/>
        <v>37</v>
      </c>
      <c r="M20" s="28">
        <f t="shared" si="6"/>
        <v>3</v>
      </c>
      <c r="N20" s="29">
        <f t="shared" si="3"/>
        <v>90.409786368361011</v>
      </c>
      <c r="O20" s="29">
        <f t="shared" si="4"/>
        <v>3.7873533435464859</v>
      </c>
    </row>
    <row r="21" spans="2:15" x14ac:dyDescent="0.2">
      <c r="B21" s="96"/>
      <c r="C21" s="44" t="s">
        <v>27</v>
      </c>
      <c r="D21" s="14">
        <v>503</v>
      </c>
      <c r="E21" s="15">
        <v>30</v>
      </c>
      <c r="F21" s="16">
        <v>421.07508401818609</v>
      </c>
      <c r="G21" s="17">
        <v>22.07534960578721</v>
      </c>
      <c r="H21" s="27">
        <v>147</v>
      </c>
      <c r="I21" s="28">
        <v>12</v>
      </c>
      <c r="J21" s="29">
        <v>147.17312976417119</v>
      </c>
      <c r="K21" s="30">
        <v>7.1681995249170347</v>
      </c>
      <c r="L21" s="28">
        <f t="shared" si="5"/>
        <v>650</v>
      </c>
      <c r="M21" s="28">
        <f t="shared" si="6"/>
        <v>42</v>
      </c>
      <c r="N21" s="29">
        <f t="shared" si="3"/>
        <v>568.24821378235731</v>
      </c>
      <c r="O21" s="29">
        <f t="shared" si="4"/>
        <v>29.243549130704245</v>
      </c>
    </row>
    <row r="22" spans="2:15" x14ac:dyDescent="0.2">
      <c r="B22" s="96"/>
      <c r="C22" s="44" t="s">
        <v>28</v>
      </c>
      <c r="D22" s="14">
        <v>1530</v>
      </c>
      <c r="E22" s="15">
        <v>133</v>
      </c>
      <c r="F22" s="16">
        <v>3817.768014939591</v>
      </c>
      <c r="G22" s="17">
        <v>167.589488200354</v>
      </c>
      <c r="H22" s="27">
        <v>305</v>
      </c>
      <c r="I22" s="28">
        <v>30</v>
      </c>
      <c r="J22" s="29">
        <v>693.45917851054662</v>
      </c>
      <c r="K22" s="30">
        <v>30.939035642952529</v>
      </c>
      <c r="L22" s="28">
        <f t="shared" si="5"/>
        <v>1835</v>
      </c>
      <c r="M22" s="28">
        <f t="shared" si="6"/>
        <v>163</v>
      </c>
      <c r="N22" s="29">
        <f t="shared" si="3"/>
        <v>4511.2271934501377</v>
      </c>
      <c r="O22" s="29">
        <f t="shared" si="4"/>
        <v>198.52852384330652</v>
      </c>
    </row>
    <row r="23" spans="2:15" x14ac:dyDescent="0.2">
      <c r="B23" s="96"/>
      <c r="C23" s="44" t="s">
        <v>29</v>
      </c>
      <c r="D23" s="14">
        <v>733</v>
      </c>
      <c r="E23" s="15">
        <v>39</v>
      </c>
      <c r="F23" s="16">
        <v>1708.168783948445</v>
      </c>
      <c r="G23" s="17">
        <v>74.748569456424264</v>
      </c>
      <c r="H23" s="27">
        <v>210</v>
      </c>
      <c r="I23" s="28">
        <v>12</v>
      </c>
      <c r="J23" s="29">
        <v>450.13516294415081</v>
      </c>
      <c r="K23" s="30">
        <v>20.074716825994258</v>
      </c>
      <c r="L23" s="28">
        <f t="shared" si="5"/>
        <v>943</v>
      </c>
      <c r="M23" s="28">
        <f t="shared" si="6"/>
        <v>51</v>
      </c>
      <c r="N23" s="29">
        <f t="shared" si="3"/>
        <v>2158.3039468925958</v>
      </c>
      <c r="O23" s="29">
        <f t="shared" si="4"/>
        <v>94.823286282418522</v>
      </c>
    </row>
    <row r="24" spans="2:15" x14ac:dyDescent="0.2">
      <c r="B24" s="96"/>
      <c r="C24" s="44" t="s">
        <v>30</v>
      </c>
      <c r="D24" s="14">
        <v>148</v>
      </c>
      <c r="E24" s="15">
        <v>7</v>
      </c>
      <c r="F24" s="16">
        <v>126.746846510799</v>
      </c>
      <c r="G24" s="17">
        <v>6.693765161454162</v>
      </c>
      <c r="H24" s="27">
        <v>60</v>
      </c>
      <c r="I24" s="28">
        <v>3</v>
      </c>
      <c r="J24" s="29">
        <v>32.956444440760713</v>
      </c>
      <c r="K24" s="30">
        <v>2.119217906266448</v>
      </c>
      <c r="L24" s="28">
        <f t="shared" si="5"/>
        <v>208</v>
      </c>
      <c r="M24" s="28">
        <f t="shared" si="6"/>
        <v>10</v>
      </c>
      <c r="N24" s="29">
        <f t="shared" si="3"/>
        <v>159.70329095155972</v>
      </c>
      <c r="O24" s="29">
        <f t="shared" si="4"/>
        <v>8.8129830677206105</v>
      </c>
    </row>
    <row r="25" spans="2:15" x14ac:dyDescent="0.2">
      <c r="B25" s="96"/>
      <c r="C25" s="44" t="s">
        <v>31</v>
      </c>
      <c r="D25" s="14">
        <v>594</v>
      </c>
      <c r="E25" s="15">
        <v>29</v>
      </c>
      <c r="F25" s="16">
        <v>1009.952587210935</v>
      </c>
      <c r="G25" s="17">
        <v>45.325038534546998</v>
      </c>
      <c r="H25" s="27">
        <v>132</v>
      </c>
      <c r="I25" s="28">
        <v>10</v>
      </c>
      <c r="J25" s="29">
        <v>228.62982417628751</v>
      </c>
      <c r="K25" s="30">
        <v>10.299212891081609</v>
      </c>
      <c r="L25" s="28">
        <f t="shared" si="5"/>
        <v>726</v>
      </c>
      <c r="M25" s="28">
        <f t="shared" si="6"/>
        <v>39</v>
      </c>
      <c r="N25" s="29">
        <f t="shared" si="3"/>
        <v>1238.5824113872225</v>
      </c>
      <c r="O25" s="29">
        <f t="shared" si="4"/>
        <v>55.624251425628607</v>
      </c>
    </row>
    <row r="26" spans="2:15" x14ac:dyDescent="0.2">
      <c r="B26" s="96"/>
      <c r="C26" s="44" t="s">
        <v>32</v>
      </c>
      <c r="D26" s="14">
        <v>280</v>
      </c>
      <c r="E26" s="15">
        <v>14</v>
      </c>
      <c r="F26" s="16">
        <v>275.61258143132261</v>
      </c>
      <c r="G26" s="17">
        <v>14.870211760704169</v>
      </c>
      <c r="H26" s="27">
        <v>74</v>
      </c>
      <c r="I26" s="28">
        <v>6</v>
      </c>
      <c r="J26" s="29">
        <v>31.434654919236419</v>
      </c>
      <c r="K26" s="30">
        <v>2.3592364170337738</v>
      </c>
      <c r="L26" s="28">
        <f t="shared" si="5"/>
        <v>354</v>
      </c>
      <c r="M26" s="28">
        <f t="shared" si="6"/>
        <v>20</v>
      </c>
      <c r="N26" s="29">
        <f t="shared" si="3"/>
        <v>307.04723635055905</v>
      </c>
      <c r="O26" s="29">
        <f t="shared" si="4"/>
        <v>17.229448177737943</v>
      </c>
    </row>
    <row r="27" spans="2:15" x14ac:dyDescent="0.2">
      <c r="B27" s="96"/>
      <c r="C27" s="44" t="s">
        <v>33</v>
      </c>
      <c r="D27" s="14">
        <v>290</v>
      </c>
      <c r="E27" s="15">
        <v>16</v>
      </c>
      <c r="F27" s="16">
        <v>535.61358148086003</v>
      </c>
      <c r="G27" s="17">
        <v>25.603860114249031</v>
      </c>
      <c r="H27" s="27">
        <v>139</v>
      </c>
      <c r="I27" s="28">
        <v>9</v>
      </c>
      <c r="J27" s="29">
        <v>298.2164469023495</v>
      </c>
      <c r="K27" s="30">
        <v>13.99834950604993</v>
      </c>
      <c r="L27" s="28">
        <f t="shared" si="5"/>
        <v>429</v>
      </c>
      <c r="M27" s="28">
        <f t="shared" si="6"/>
        <v>25</v>
      </c>
      <c r="N27" s="29">
        <f t="shared" si="3"/>
        <v>833.83002838320954</v>
      </c>
      <c r="O27" s="29">
        <f t="shared" si="4"/>
        <v>39.602209620298964</v>
      </c>
    </row>
    <row r="28" spans="2:15" x14ac:dyDescent="0.2">
      <c r="B28" s="96"/>
      <c r="C28" s="44" t="s">
        <v>34</v>
      </c>
      <c r="D28" s="14">
        <v>11796</v>
      </c>
      <c r="E28" s="15">
        <v>612</v>
      </c>
      <c r="F28" s="16">
        <v>7471.1048302177496</v>
      </c>
      <c r="G28" s="17">
        <v>367.34824177550968</v>
      </c>
      <c r="H28" s="27">
        <v>2909</v>
      </c>
      <c r="I28" s="28">
        <v>181</v>
      </c>
      <c r="J28" s="29">
        <v>2194.6098975888622</v>
      </c>
      <c r="K28" s="30">
        <v>108.9868773500385</v>
      </c>
      <c r="L28" s="28">
        <f t="shared" si="5"/>
        <v>14705</v>
      </c>
      <c r="M28" s="28">
        <f t="shared" si="6"/>
        <v>793</v>
      </c>
      <c r="N28" s="29">
        <f t="shared" si="3"/>
        <v>9665.7147278066113</v>
      </c>
      <c r="O28" s="29">
        <f t="shared" si="4"/>
        <v>476.3351191255482</v>
      </c>
    </row>
    <row r="29" spans="2:15" x14ac:dyDescent="0.2">
      <c r="B29" s="96"/>
      <c r="C29" s="18" t="s">
        <v>35</v>
      </c>
      <c r="D29" s="19">
        <f t="shared" ref="D29:K29" si="7">SUM(D18:D28)</f>
        <v>17756</v>
      </c>
      <c r="E29" s="20">
        <f t="shared" si="7"/>
        <v>990</v>
      </c>
      <c r="F29" s="21">
        <f t="shared" si="7"/>
        <v>19532.208516802664</v>
      </c>
      <c r="G29" s="22">
        <f t="shared" si="7"/>
        <v>907.68229496053789</v>
      </c>
      <c r="H29" s="23">
        <f t="shared" si="7"/>
        <v>4549</v>
      </c>
      <c r="I29" s="24">
        <f t="shared" si="7"/>
        <v>298</v>
      </c>
      <c r="J29" s="25">
        <f t="shared" si="7"/>
        <v>5156.2995801364114</v>
      </c>
      <c r="K29" s="26">
        <f t="shared" si="7"/>
        <v>245.16193043500792</v>
      </c>
      <c r="L29" s="24">
        <f t="shared" si="5"/>
        <v>22305</v>
      </c>
      <c r="M29" s="24">
        <f t="shared" si="6"/>
        <v>1288</v>
      </c>
      <c r="N29" s="25">
        <f t="shared" si="3"/>
        <v>24688.508096939076</v>
      </c>
      <c r="O29" s="25">
        <f t="shared" si="4"/>
        <v>1152.8442253955459</v>
      </c>
    </row>
    <row r="30" spans="2:15" x14ac:dyDescent="0.2">
      <c r="B30" s="90"/>
      <c r="C30" s="45" t="s">
        <v>36</v>
      </c>
      <c r="D30" s="46">
        <f>D17+D29</f>
        <v>74352</v>
      </c>
      <c r="E30" s="47"/>
      <c r="F30" s="48">
        <f>F17+F29</f>
        <v>128701.98609954602</v>
      </c>
      <c r="G30" s="49">
        <f>G17+G29</f>
        <v>5543.3887325689648</v>
      </c>
      <c r="H30" s="50">
        <f>H17+H29</f>
        <v>17713</v>
      </c>
      <c r="I30" s="47"/>
      <c r="J30" s="51">
        <f>J17+J29</f>
        <v>28090.510037905005</v>
      </c>
      <c r="K30" s="52">
        <f>K17+K29</f>
        <v>1222.1729603965853</v>
      </c>
      <c r="L30" s="53">
        <f t="shared" si="5"/>
        <v>92065</v>
      </c>
      <c r="M30" s="47"/>
      <c r="N30" s="51">
        <f t="shared" si="3"/>
        <v>156792.49613745103</v>
      </c>
      <c r="O30" s="51">
        <f t="shared" si="4"/>
        <v>6765.5616929655498</v>
      </c>
    </row>
    <row r="31" spans="2:15" x14ac:dyDescent="0.2">
      <c r="B31" s="95" t="s">
        <v>37</v>
      </c>
      <c r="C31" s="54" t="s">
        <v>11</v>
      </c>
      <c r="D31" s="9">
        <v>1125</v>
      </c>
      <c r="E31" s="10">
        <v>51</v>
      </c>
      <c r="F31" s="11">
        <v>2081</v>
      </c>
      <c r="G31" s="12">
        <v>77.892857142857139</v>
      </c>
      <c r="H31" s="55">
        <v>211</v>
      </c>
      <c r="I31" s="56">
        <v>11</v>
      </c>
      <c r="J31" s="57">
        <v>435</v>
      </c>
      <c r="K31" s="58">
        <v>16.857142857142861</v>
      </c>
      <c r="L31" s="56">
        <f t="shared" si="5"/>
        <v>1336</v>
      </c>
      <c r="M31" s="56">
        <f t="shared" ref="M31:M37" si="8">E31+I31</f>
        <v>62</v>
      </c>
      <c r="N31" s="57">
        <f t="shared" si="3"/>
        <v>2516</v>
      </c>
      <c r="O31" s="57">
        <f t="shared" si="4"/>
        <v>94.75</v>
      </c>
    </row>
    <row r="32" spans="2:15" x14ac:dyDescent="0.2">
      <c r="B32" s="96"/>
      <c r="C32" s="13" t="s">
        <v>38</v>
      </c>
      <c r="D32" s="14">
        <v>344</v>
      </c>
      <c r="E32" s="15">
        <v>12</v>
      </c>
      <c r="F32" s="16">
        <v>445</v>
      </c>
      <c r="G32" s="17">
        <v>16.392857142857139</v>
      </c>
      <c r="H32" s="27">
        <v>0</v>
      </c>
      <c r="I32" s="28">
        <v>0</v>
      </c>
      <c r="J32" s="29">
        <v>0</v>
      </c>
      <c r="K32" s="30">
        <v>0</v>
      </c>
      <c r="L32" s="28">
        <f t="shared" si="5"/>
        <v>344</v>
      </c>
      <c r="M32" s="28">
        <f t="shared" si="8"/>
        <v>12</v>
      </c>
      <c r="N32" s="29">
        <f t="shared" si="3"/>
        <v>445</v>
      </c>
      <c r="O32" s="29">
        <f t="shared" si="4"/>
        <v>16.392857142857139</v>
      </c>
    </row>
    <row r="33" spans="2:15" x14ac:dyDescent="0.2">
      <c r="B33" s="96"/>
      <c r="C33" s="18" t="s">
        <v>12</v>
      </c>
      <c r="D33" s="19">
        <f t="shared" ref="D33:K33" si="9">SUM(D31,D32)</f>
        <v>1469</v>
      </c>
      <c r="E33" s="20">
        <f t="shared" si="9"/>
        <v>63</v>
      </c>
      <c r="F33" s="21">
        <f t="shared" si="9"/>
        <v>2526</v>
      </c>
      <c r="G33" s="22">
        <f t="shared" si="9"/>
        <v>94.285714285714278</v>
      </c>
      <c r="H33" s="23">
        <f t="shared" si="9"/>
        <v>211</v>
      </c>
      <c r="I33" s="24">
        <f t="shared" si="9"/>
        <v>11</v>
      </c>
      <c r="J33" s="25">
        <f t="shared" si="9"/>
        <v>435</v>
      </c>
      <c r="K33" s="26">
        <f t="shared" si="9"/>
        <v>16.857142857142861</v>
      </c>
      <c r="L33" s="24">
        <f t="shared" si="5"/>
        <v>1680</v>
      </c>
      <c r="M33" s="24">
        <f t="shared" si="8"/>
        <v>74</v>
      </c>
      <c r="N33" s="25">
        <f t="shared" si="3"/>
        <v>2961</v>
      </c>
      <c r="O33" s="25">
        <f t="shared" si="4"/>
        <v>111.14285714285714</v>
      </c>
    </row>
    <row r="34" spans="2:15" x14ac:dyDescent="0.2">
      <c r="B34" s="96"/>
      <c r="C34" s="44" t="s">
        <v>39</v>
      </c>
      <c r="D34" s="14">
        <v>1132</v>
      </c>
      <c r="E34" s="15">
        <v>59</v>
      </c>
      <c r="F34" s="16">
        <v>2201</v>
      </c>
      <c r="G34" s="17">
        <v>83.518518518518519</v>
      </c>
      <c r="H34" s="27">
        <v>349</v>
      </c>
      <c r="I34" s="28">
        <v>17</v>
      </c>
      <c r="J34" s="29">
        <v>693</v>
      </c>
      <c r="K34" s="30">
        <v>29.148148148148149</v>
      </c>
      <c r="L34" s="28">
        <f t="shared" si="5"/>
        <v>1481</v>
      </c>
      <c r="M34" s="28">
        <f t="shared" si="8"/>
        <v>76</v>
      </c>
      <c r="N34" s="29">
        <f t="shared" si="3"/>
        <v>2894</v>
      </c>
      <c r="O34" s="29">
        <f t="shared" si="4"/>
        <v>112.66666666666667</v>
      </c>
    </row>
    <row r="35" spans="2:15" x14ac:dyDescent="0.2">
      <c r="B35" s="96"/>
      <c r="C35" s="44" t="s">
        <v>14</v>
      </c>
      <c r="D35" s="14">
        <v>1106</v>
      </c>
      <c r="E35" s="15">
        <v>43</v>
      </c>
      <c r="F35" s="16">
        <v>1917</v>
      </c>
      <c r="G35" s="17">
        <v>77</v>
      </c>
      <c r="H35" s="27">
        <v>0</v>
      </c>
      <c r="I35" s="28">
        <v>0</v>
      </c>
      <c r="J35" s="29">
        <v>0</v>
      </c>
      <c r="K35" s="30">
        <v>0</v>
      </c>
      <c r="L35" s="28">
        <f t="shared" si="5"/>
        <v>1106</v>
      </c>
      <c r="M35" s="28">
        <f t="shared" si="8"/>
        <v>43</v>
      </c>
      <c r="N35" s="29">
        <f t="shared" si="3"/>
        <v>1917</v>
      </c>
      <c r="O35" s="29">
        <f t="shared" si="4"/>
        <v>77</v>
      </c>
    </row>
    <row r="36" spans="2:15" x14ac:dyDescent="0.2">
      <c r="B36" s="96"/>
      <c r="C36" s="44" t="s">
        <v>40</v>
      </c>
      <c r="D36" s="14">
        <v>518</v>
      </c>
      <c r="E36" s="15">
        <v>18</v>
      </c>
      <c r="F36" s="16">
        <v>945</v>
      </c>
      <c r="G36" s="17">
        <v>36.333333333333343</v>
      </c>
      <c r="H36" s="27">
        <v>0</v>
      </c>
      <c r="I36" s="28">
        <v>0</v>
      </c>
      <c r="J36" s="29">
        <v>0</v>
      </c>
      <c r="K36" s="30">
        <v>0</v>
      </c>
      <c r="L36" s="28">
        <f t="shared" si="5"/>
        <v>518</v>
      </c>
      <c r="M36" s="28">
        <f t="shared" si="8"/>
        <v>18</v>
      </c>
      <c r="N36" s="29">
        <f t="shared" si="3"/>
        <v>945</v>
      </c>
      <c r="O36" s="29">
        <f t="shared" si="4"/>
        <v>36.333333333333343</v>
      </c>
    </row>
    <row r="37" spans="2:15" x14ac:dyDescent="0.2">
      <c r="B37" s="96"/>
      <c r="C37" s="18" t="s">
        <v>16</v>
      </c>
      <c r="D37" s="19">
        <f t="shared" ref="D37:K37" si="10">SUM(D34:D36)</f>
        <v>2756</v>
      </c>
      <c r="E37" s="20">
        <f t="shared" si="10"/>
        <v>120</v>
      </c>
      <c r="F37" s="21">
        <f t="shared" si="10"/>
        <v>5063</v>
      </c>
      <c r="G37" s="22">
        <f t="shared" si="10"/>
        <v>196.85185185185188</v>
      </c>
      <c r="H37" s="23">
        <f t="shared" si="10"/>
        <v>349</v>
      </c>
      <c r="I37" s="24">
        <f t="shared" si="10"/>
        <v>17</v>
      </c>
      <c r="J37" s="25">
        <f t="shared" si="10"/>
        <v>693</v>
      </c>
      <c r="K37" s="26">
        <f t="shared" si="10"/>
        <v>29.148148148148149</v>
      </c>
      <c r="L37" s="24">
        <f t="shared" si="5"/>
        <v>3105</v>
      </c>
      <c r="M37" s="24">
        <f t="shared" si="8"/>
        <v>137</v>
      </c>
      <c r="N37" s="25">
        <f t="shared" si="3"/>
        <v>5756</v>
      </c>
      <c r="O37" s="25">
        <f t="shared" si="4"/>
        <v>226.00000000000003</v>
      </c>
    </row>
    <row r="38" spans="2:15" x14ac:dyDescent="0.2">
      <c r="B38" s="96"/>
      <c r="C38" s="44" t="s">
        <v>41</v>
      </c>
      <c r="D38" s="14">
        <v>78</v>
      </c>
      <c r="E38" s="31"/>
      <c r="F38" s="16">
        <v>288</v>
      </c>
      <c r="G38" s="17">
        <v>11.52</v>
      </c>
      <c r="H38" s="27">
        <v>0</v>
      </c>
      <c r="I38" s="31"/>
      <c r="J38" s="29">
        <v>0</v>
      </c>
      <c r="K38" s="30">
        <v>0</v>
      </c>
      <c r="L38" s="28">
        <f t="shared" si="5"/>
        <v>78</v>
      </c>
      <c r="M38" s="31"/>
      <c r="N38" s="29">
        <f t="shared" si="3"/>
        <v>288</v>
      </c>
      <c r="O38" s="29">
        <f t="shared" si="4"/>
        <v>11.52</v>
      </c>
    </row>
    <row r="39" spans="2:15" x14ac:dyDescent="0.2">
      <c r="B39" s="96"/>
      <c r="C39" s="44" t="s">
        <v>18</v>
      </c>
      <c r="D39" s="14">
        <v>831</v>
      </c>
      <c r="E39" s="31"/>
      <c r="F39" s="16">
        <v>1509</v>
      </c>
      <c r="G39" s="17">
        <v>65.48</v>
      </c>
      <c r="H39" s="27">
        <v>0</v>
      </c>
      <c r="I39" s="31"/>
      <c r="J39" s="29">
        <v>0</v>
      </c>
      <c r="K39" s="30">
        <v>0</v>
      </c>
      <c r="L39" s="28">
        <f t="shared" si="5"/>
        <v>831</v>
      </c>
      <c r="M39" s="31"/>
      <c r="N39" s="29">
        <f t="shared" si="3"/>
        <v>1509</v>
      </c>
      <c r="O39" s="29">
        <f t="shared" si="4"/>
        <v>65.48</v>
      </c>
    </row>
    <row r="40" spans="2:15" x14ac:dyDescent="0.2">
      <c r="B40" s="96"/>
      <c r="C40" s="44" t="s">
        <v>42</v>
      </c>
      <c r="D40" s="14">
        <v>188</v>
      </c>
      <c r="E40" s="31"/>
      <c r="F40" s="16">
        <v>372</v>
      </c>
      <c r="G40" s="17">
        <v>15.32</v>
      </c>
      <c r="H40" s="27">
        <v>0</v>
      </c>
      <c r="I40" s="31"/>
      <c r="J40" s="29">
        <v>0</v>
      </c>
      <c r="K40" s="30">
        <v>0</v>
      </c>
      <c r="L40" s="28">
        <f t="shared" si="5"/>
        <v>188</v>
      </c>
      <c r="M40" s="31"/>
      <c r="N40" s="29">
        <f t="shared" si="3"/>
        <v>372</v>
      </c>
      <c r="O40" s="29">
        <f t="shared" si="4"/>
        <v>15.32</v>
      </c>
    </row>
    <row r="41" spans="2:15" x14ac:dyDescent="0.2">
      <c r="B41" s="96"/>
      <c r="C41" s="18" t="s">
        <v>19</v>
      </c>
      <c r="D41" s="19">
        <f>SUM(D38:D40)</f>
        <v>1097</v>
      </c>
      <c r="E41" s="32"/>
      <c r="F41" s="21">
        <f>SUM(F38:F40)</f>
        <v>2169</v>
      </c>
      <c r="G41" s="22">
        <f>SUM(G38:G40)</f>
        <v>92.32</v>
      </c>
      <c r="H41" s="23">
        <f>SUM(H38:H40)</f>
        <v>0</v>
      </c>
      <c r="I41" s="32"/>
      <c r="J41" s="25">
        <f>SUM(J38:J40)</f>
        <v>0</v>
      </c>
      <c r="K41" s="26">
        <f>SUM(K38:K40)</f>
        <v>0</v>
      </c>
      <c r="L41" s="24">
        <f t="shared" si="5"/>
        <v>1097</v>
      </c>
      <c r="M41" s="32"/>
      <c r="N41" s="25">
        <f t="shared" si="3"/>
        <v>2169</v>
      </c>
      <c r="O41" s="25">
        <f t="shared" si="4"/>
        <v>92.32</v>
      </c>
    </row>
    <row r="42" spans="2:15" x14ac:dyDescent="0.2">
      <c r="B42" s="96"/>
      <c r="C42" s="59" t="s">
        <v>20</v>
      </c>
      <c r="D42" s="34">
        <v>111</v>
      </c>
      <c r="E42" s="35">
        <v>12</v>
      </c>
      <c r="F42" s="36">
        <v>534</v>
      </c>
      <c r="G42" s="37">
        <v>19.777777777777779</v>
      </c>
      <c r="H42" s="38">
        <v>0</v>
      </c>
      <c r="I42" s="39">
        <v>0</v>
      </c>
      <c r="J42" s="40">
        <v>0</v>
      </c>
      <c r="K42" s="41">
        <v>0</v>
      </c>
      <c r="L42" s="39">
        <f t="shared" si="5"/>
        <v>111</v>
      </c>
      <c r="M42" s="39">
        <f>E42+I42</f>
        <v>12</v>
      </c>
      <c r="N42" s="40">
        <f t="shared" si="3"/>
        <v>534</v>
      </c>
      <c r="O42" s="40">
        <f t="shared" si="4"/>
        <v>19.777777777777779</v>
      </c>
    </row>
    <row r="43" spans="2:15" x14ac:dyDescent="0.2">
      <c r="B43" s="96"/>
      <c r="C43" s="18" t="s">
        <v>23</v>
      </c>
      <c r="D43" s="19">
        <f>D33+D37+D41+D42</f>
        <v>5433</v>
      </c>
      <c r="E43" s="32"/>
      <c r="F43" s="21">
        <f>F33+F37+F41+F42</f>
        <v>10292</v>
      </c>
      <c r="G43" s="22">
        <f>G33+G37+G41+G42</f>
        <v>403.23534391534395</v>
      </c>
      <c r="H43" s="23">
        <f>H33+H37+H41+H42</f>
        <v>560</v>
      </c>
      <c r="I43" s="32"/>
      <c r="J43" s="25">
        <f>J33+J37+J41+J42</f>
        <v>1128</v>
      </c>
      <c r="K43" s="26">
        <f>K33+K37+K41+K42</f>
        <v>46.005291005291014</v>
      </c>
      <c r="L43" s="24">
        <f t="shared" si="5"/>
        <v>5993</v>
      </c>
      <c r="M43" s="32"/>
      <c r="N43" s="25">
        <f t="shared" si="3"/>
        <v>11420</v>
      </c>
      <c r="O43" s="25">
        <f t="shared" si="4"/>
        <v>449.24063492063499</v>
      </c>
    </row>
    <row r="44" spans="2:15" x14ac:dyDescent="0.2">
      <c r="B44" s="96"/>
      <c r="C44" s="44" t="s">
        <v>25</v>
      </c>
      <c r="D44" s="14">
        <v>399</v>
      </c>
      <c r="E44" s="15">
        <v>20</v>
      </c>
      <c r="F44" s="16">
        <v>340</v>
      </c>
      <c r="G44" s="17">
        <v>13.6</v>
      </c>
      <c r="H44" s="27">
        <v>27</v>
      </c>
      <c r="I44" s="28">
        <v>2</v>
      </c>
      <c r="J44" s="29">
        <v>86</v>
      </c>
      <c r="K44" s="30">
        <v>3.44</v>
      </c>
      <c r="L44" s="28">
        <f t="shared" si="5"/>
        <v>426</v>
      </c>
      <c r="M44" s="28">
        <f>E44+I44</f>
        <v>22</v>
      </c>
      <c r="N44" s="29">
        <f t="shared" si="3"/>
        <v>426</v>
      </c>
      <c r="O44" s="29">
        <f t="shared" si="4"/>
        <v>17.04</v>
      </c>
    </row>
    <row r="45" spans="2:15" x14ac:dyDescent="0.2">
      <c r="B45" s="96"/>
      <c r="C45" s="44" t="s">
        <v>27</v>
      </c>
      <c r="D45" s="14">
        <v>0</v>
      </c>
      <c r="E45" s="15">
        <v>0</v>
      </c>
      <c r="F45" s="16">
        <v>0</v>
      </c>
      <c r="G45" s="17">
        <v>0</v>
      </c>
      <c r="H45" s="27">
        <v>0</v>
      </c>
      <c r="I45" s="28">
        <v>0</v>
      </c>
      <c r="J45" s="29">
        <v>0</v>
      </c>
      <c r="K45" s="30">
        <v>0</v>
      </c>
      <c r="L45" s="28">
        <f t="shared" si="5"/>
        <v>0</v>
      </c>
      <c r="M45" s="28">
        <f>E45+I45</f>
        <v>0</v>
      </c>
      <c r="N45" s="29">
        <f t="shared" si="3"/>
        <v>0</v>
      </c>
      <c r="O45" s="29">
        <f t="shared" si="4"/>
        <v>0</v>
      </c>
    </row>
    <row r="46" spans="2:15" x14ac:dyDescent="0.2">
      <c r="B46" s="96"/>
      <c r="C46" s="44" t="s">
        <v>32</v>
      </c>
      <c r="D46" s="14">
        <v>117</v>
      </c>
      <c r="E46" s="15">
        <v>10</v>
      </c>
      <c r="F46" s="16">
        <v>329</v>
      </c>
      <c r="G46" s="17">
        <v>13.76</v>
      </c>
      <c r="H46" s="27">
        <v>0</v>
      </c>
      <c r="I46" s="28">
        <v>0</v>
      </c>
      <c r="J46" s="29">
        <v>0</v>
      </c>
      <c r="K46" s="30">
        <v>0</v>
      </c>
      <c r="L46" s="28">
        <v>0</v>
      </c>
      <c r="M46" s="28">
        <v>0</v>
      </c>
      <c r="N46" s="29">
        <v>0</v>
      </c>
      <c r="O46" s="29">
        <f t="shared" ref="O46:O58" si="11">G46+K46</f>
        <v>13.76</v>
      </c>
    </row>
    <row r="47" spans="2:15" x14ac:dyDescent="0.2">
      <c r="B47" s="96"/>
      <c r="C47" s="44" t="s">
        <v>33</v>
      </c>
      <c r="D47" s="14">
        <v>686</v>
      </c>
      <c r="E47" s="15">
        <v>34</v>
      </c>
      <c r="F47" s="16">
        <v>852</v>
      </c>
      <c r="G47" s="17">
        <v>36.08</v>
      </c>
      <c r="H47" s="27">
        <v>0</v>
      </c>
      <c r="I47" s="28">
        <v>0</v>
      </c>
      <c r="J47" s="29">
        <v>0</v>
      </c>
      <c r="K47" s="30">
        <v>0</v>
      </c>
      <c r="L47" s="28">
        <f t="shared" ref="L47:N49" si="12">D47+H47</f>
        <v>686</v>
      </c>
      <c r="M47" s="28">
        <f t="shared" si="12"/>
        <v>34</v>
      </c>
      <c r="N47" s="29">
        <f t="shared" si="12"/>
        <v>852</v>
      </c>
      <c r="O47" s="29">
        <f t="shared" si="11"/>
        <v>36.08</v>
      </c>
    </row>
    <row r="48" spans="2:15" x14ac:dyDescent="0.2">
      <c r="B48" s="96"/>
      <c r="C48" s="44" t="s">
        <v>34</v>
      </c>
      <c r="D48" s="14">
        <v>576</v>
      </c>
      <c r="E48" s="15">
        <v>40</v>
      </c>
      <c r="F48" s="16">
        <v>698</v>
      </c>
      <c r="G48" s="17">
        <v>32.520000000000003</v>
      </c>
      <c r="H48" s="27">
        <v>0</v>
      </c>
      <c r="I48" s="28">
        <v>0</v>
      </c>
      <c r="J48" s="29">
        <v>0</v>
      </c>
      <c r="K48" s="30">
        <v>0</v>
      </c>
      <c r="L48" s="28">
        <f t="shared" si="12"/>
        <v>576</v>
      </c>
      <c r="M48" s="28">
        <f t="shared" si="12"/>
        <v>40</v>
      </c>
      <c r="N48" s="29">
        <f t="shared" si="12"/>
        <v>698</v>
      </c>
      <c r="O48" s="29">
        <f t="shared" si="11"/>
        <v>32.520000000000003</v>
      </c>
    </row>
    <row r="49" spans="2:15" x14ac:dyDescent="0.2">
      <c r="B49" s="96"/>
      <c r="C49" s="18" t="s">
        <v>35</v>
      </c>
      <c r="D49" s="19">
        <f t="shared" ref="D49:K49" si="13">SUM(D44:D48)</f>
        <v>1778</v>
      </c>
      <c r="E49" s="20">
        <f t="shared" si="13"/>
        <v>104</v>
      </c>
      <c r="F49" s="21">
        <f t="shared" si="13"/>
        <v>2219</v>
      </c>
      <c r="G49" s="22">
        <f t="shared" si="13"/>
        <v>95.960000000000008</v>
      </c>
      <c r="H49" s="23">
        <f t="shared" si="13"/>
        <v>27</v>
      </c>
      <c r="I49" s="24">
        <f t="shared" si="13"/>
        <v>2</v>
      </c>
      <c r="J49" s="25">
        <f t="shared" si="13"/>
        <v>86</v>
      </c>
      <c r="K49" s="26">
        <f t="shared" si="13"/>
        <v>3.44</v>
      </c>
      <c r="L49" s="24">
        <f t="shared" si="12"/>
        <v>1805</v>
      </c>
      <c r="M49" s="24">
        <f t="shared" si="12"/>
        <v>106</v>
      </c>
      <c r="N49" s="25">
        <f t="shared" si="12"/>
        <v>2305</v>
      </c>
      <c r="O49" s="25">
        <f t="shared" si="11"/>
        <v>99.4</v>
      </c>
    </row>
    <row r="50" spans="2:15" x14ac:dyDescent="0.2">
      <c r="B50" s="90"/>
      <c r="C50" s="45" t="s">
        <v>36</v>
      </c>
      <c r="D50" s="46">
        <f>D43+D49</f>
        <v>7211</v>
      </c>
      <c r="E50" s="60"/>
      <c r="F50" s="48">
        <f>F43+F49</f>
        <v>12511</v>
      </c>
      <c r="G50" s="49">
        <f>G43+G49</f>
        <v>499.19534391534398</v>
      </c>
      <c r="H50" s="50">
        <f>H43+H49</f>
        <v>587</v>
      </c>
      <c r="I50" s="60"/>
      <c r="J50" s="51">
        <f>J43+J49</f>
        <v>1214</v>
      </c>
      <c r="K50" s="52">
        <f>K43+K49</f>
        <v>49.445291005291011</v>
      </c>
      <c r="L50" s="53">
        <f t="shared" ref="L50:L58" si="14">D50+H50</f>
        <v>7798</v>
      </c>
      <c r="M50" s="60"/>
      <c r="N50" s="51">
        <f t="shared" ref="N50:N58" si="15">F50+J50</f>
        <v>13725</v>
      </c>
      <c r="O50" s="51">
        <f t="shared" si="11"/>
        <v>548.64063492063497</v>
      </c>
    </row>
    <row r="51" spans="2:15" x14ac:dyDescent="0.2">
      <c r="B51" s="99" t="s">
        <v>43</v>
      </c>
      <c r="C51" s="33" t="s">
        <v>12</v>
      </c>
      <c r="D51" s="34">
        <f t="shared" ref="D51:K51" si="16">D6+D33</f>
        <v>23212</v>
      </c>
      <c r="E51" s="35">
        <f t="shared" si="16"/>
        <v>1179</v>
      </c>
      <c r="F51" s="36">
        <f t="shared" si="16"/>
        <v>39464.530002829997</v>
      </c>
      <c r="G51" s="37">
        <f t="shared" si="16"/>
        <v>1651.5313352816627</v>
      </c>
      <c r="H51" s="38">
        <f t="shared" si="16"/>
        <v>5064</v>
      </c>
      <c r="I51" s="39">
        <f t="shared" si="16"/>
        <v>236</v>
      </c>
      <c r="J51" s="40">
        <f t="shared" si="16"/>
        <v>8461.0000051300012</v>
      </c>
      <c r="K51" s="41">
        <f t="shared" si="16"/>
        <v>349.45416723484311</v>
      </c>
      <c r="L51" s="39">
        <f t="shared" si="14"/>
        <v>28276</v>
      </c>
      <c r="M51" s="39">
        <f>E51+I51</f>
        <v>1415</v>
      </c>
      <c r="N51" s="40">
        <f t="shared" si="15"/>
        <v>47925.530007959998</v>
      </c>
      <c r="O51" s="40">
        <f t="shared" si="11"/>
        <v>2000.9855025165057</v>
      </c>
    </row>
    <row r="52" spans="2:15" x14ac:dyDescent="0.2">
      <c r="B52" s="96"/>
      <c r="C52" s="33" t="s">
        <v>16</v>
      </c>
      <c r="D52" s="34">
        <f t="shared" ref="D52:K52" si="17">D10+D37</f>
        <v>30533</v>
      </c>
      <c r="E52" s="35">
        <f t="shared" si="17"/>
        <v>1420</v>
      </c>
      <c r="F52" s="36">
        <f t="shared" si="17"/>
        <v>62780.314907089589</v>
      </c>
      <c r="G52" s="37">
        <f t="shared" si="17"/>
        <v>2604.640977303302</v>
      </c>
      <c r="H52" s="38">
        <f t="shared" si="17"/>
        <v>7133</v>
      </c>
      <c r="I52" s="39">
        <f t="shared" si="17"/>
        <v>341</v>
      </c>
      <c r="J52" s="40">
        <f t="shared" si="17"/>
        <v>13124.263811811546</v>
      </c>
      <c r="K52" s="41">
        <f t="shared" si="17"/>
        <v>553.98007541069501</v>
      </c>
      <c r="L52" s="39">
        <f t="shared" si="14"/>
        <v>37666</v>
      </c>
      <c r="M52" s="39">
        <f>E52+I52</f>
        <v>1761</v>
      </c>
      <c r="N52" s="40">
        <f t="shared" si="15"/>
        <v>75904.578718901132</v>
      </c>
      <c r="O52" s="40">
        <f t="shared" si="11"/>
        <v>3158.621052713997</v>
      </c>
    </row>
    <row r="53" spans="2:15" x14ac:dyDescent="0.2">
      <c r="B53" s="96"/>
      <c r="C53" s="33" t="s">
        <v>19</v>
      </c>
      <c r="D53" s="34">
        <f>D13+D41</f>
        <v>7236</v>
      </c>
      <c r="E53" s="43"/>
      <c r="F53" s="36">
        <f t="shared" ref="F53:H54" si="18">F13+F41</f>
        <v>12953.432672963751</v>
      </c>
      <c r="G53" s="37">
        <f t="shared" si="18"/>
        <v>582.74809342613617</v>
      </c>
      <c r="H53" s="38">
        <f t="shared" si="18"/>
        <v>1467</v>
      </c>
      <c r="I53" s="43"/>
      <c r="J53" s="40">
        <f>J13+J41</f>
        <v>2322.9466398270438</v>
      </c>
      <c r="K53" s="41">
        <f>K13+K41</f>
        <v>111.4051893924414</v>
      </c>
      <c r="L53" s="39">
        <f t="shared" si="14"/>
        <v>8703</v>
      </c>
      <c r="M53" s="43"/>
      <c r="N53" s="40">
        <f t="shared" si="15"/>
        <v>15276.379312790794</v>
      </c>
      <c r="O53" s="40">
        <f t="shared" si="11"/>
        <v>694.15328281857751</v>
      </c>
    </row>
    <row r="54" spans="2:15" x14ac:dyDescent="0.2">
      <c r="B54" s="96"/>
      <c r="C54" s="33" t="s">
        <v>20</v>
      </c>
      <c r="D54" s="34">
        <f>D14+D42</f>
        <v>451</v>
      </c>
      <c r="E54" s="35">
        <f>E14+E42</f>
        <v>70</v>
      </c>
      <c r="F54" s="36">
        <f t="shared" si="18"/>
        <v>3223.5000004399999</v>
      </c>
      <c r="G54" s="37">
        <f t="shared" si="18"/>
        <v>152.31481483111108</v>
      </c>
      <c r="H54" s="38">
        <f t="shared" si="18"/>
        <v>0</v>
      </c>
      <c r="I54" s="39">
        <f>I14+I42</f>
        <v>0</v>
      </c>
      <c r="J54" s="40">
        <f>J14+J42</f>
        <v>0</v>
      </c>
      <c r="K54" s="41">
        <f>K14+K42</f>
        <v>0</v>
      </c>
      <c r="L54" s="39">
        <f t="shared" si="14"/>
        <v>451</v>
      </c>
      <c r="M54" s="39">
        <f>E54+I54</f>
        <v>70</v>
      </c>
      <c r="N54" s="40">
        <f t="shared" si="15"/>
        <v>3223.5000004399999</v>
      </c>
      <c r="O54" s="40">
        <f t="shared" si="11"/>
        <v>152.31481483111108</v>
      </c>
    </row>
    <row r="55" spans="2:15" x14ac:dyDescent="0.2">
      <c r="B55" s="96"/>
      <c r="C55" s="33" t="s">
        <v>22</v>
      </c>
      <c r="D55" s="34">
        <f>D16</f>
        <v>597</v>
      </c>
      <c r="E55" s="43"/>
      <c r="F55" s="36">
        <f>F16</f>
        <v>1039.99999942</v>
      </c>
      <c r="G55" s="37">
        <f>G16</f>
        <v>47.706560681558358</v>
      </c>
      <c r="H55" s="38">
        <f>H16</f>
        <v>60</v>
      </c>
      <c r="I55" s="43"/>
      <c r="J55" s="40">
        <f>J16</f>
        <v>154.000001</v>
      </c>
      <c r="K55" s="41">
        <f>K16</f>
        <v>8.1768889288888893</v>
      </c>
      <c r="L55" s="39">
        <f t="shared" si="14"/>
        <v>657</v>
      </c>
      <c r="M55" s="43"/>
      <c r="N55" s="40">
        <f t="shared" si="15"/>
        <v>1194.0000004200001</v>
      </c>
      <c r="O55" s="40">
        <f t="shared" si="11"/>
        <v>55.883449610447244</v>
      </c>
    </row>
    <row r="56" spans="2:15" x14ac:dyDescent="0.2">
      <c r="B56" s="96"/>
      <c r="C56" s="18" t="s">
        <v>23</v>
      </c>
      <c r="D56" s="19">
        <f>D17+D43</f>
        <v>62029</v>
      </c>
      <c r="E56" s="32"/>
      <c r="F56" s="21">
        <f>F17+F43</f>
        <v>119461.77758274335</v>
      </c>
      <c r="G56" s="22">
        <f>G17+G43</f>
        <v>5038.9417815237712</v>
      </c>
      <c r="H56" s="23">
        <f>H17+H43</f>
        <v>13724</v>
      </c>
      <c r="I56" s="32"/>
      <c r="J56" s="25">
        <f>J17+J43</f>
        <v>24062.210457768593</v>
      </c>
      <c r="K56" s="26">
        <f>K17+K43</f>
        <v>1023.0163209668683</v>
      </c>
      <c r="L56" s="24">
        <f t="shared" si="14"/>
        <v>75753</v>
      </c>
      <c r="M56" s="32"/>
      <c r="N56" s="25">
        <f t="shared" si="15"/>
        <v>143523.98804051193</v>
      </c>
      <c r="O56" s="25">
        <f t="shared" si="11"/>
        <v>6061.9581024906392</v>
      </c>
    </row>
    <row r="57" spans="2:15" x14ac:dyDescent="0.2">
      <c r="B57" s="96"/>
      <c r="C57" s="18" t="s">
        <v>35</v>
      </c>
      <c r="D57" s="19">
        <f t="shared" ref="D57:K57" si="19">D29+D49</f>
        <v>19534</v>
      </c>
      <c r="E57" s="20">
        <f t="shared" si="19"/>
        <v>1094</v>
      </c>
      <c r="F57" s="21">
        <f t="shared" si="19"/>
        <v>21751.208516802664</v>
      </c>
      <c r="G57" s="22">
        <f t="shared" si="19"/>
        <v>1003.6422949605379</v>
      </c>
      <c r="H57" s="23">
        <f t="shared" si="19"/>
        <v>4576</v>
      </c>
      <c r="I57" s="24">
        <f t="shared" si="19"/>
        <v>300</v>
      </c>
      <c r="J57" s="25">
        <f t="shared" si="19"/>
        <v>5242.2995801364114</v>
      </c>
      <c r="K57" s="26">
        <f t="shared" si="19"/>
        <v>248.60193043500792</v>
      </c>
      <c r="L57" s="24">
        <f t="shared" si="14"/>
        <v>24110</v>
      </c>
      <c r="M57" s="24">
        <f>E57+I57</f>
        <v>1394</v>
      </c>
      <c r="N57" s="25">
        <f t="shared" si="15"/>
        <v>26993.508096939076</v>
      </c>
      <c r="O57" s="25">
        <f t="shared" si="11"/>
        <v>1252.2442253955458</v>
      </c>
    </row>
    <row r="58" spans="2:15" x14ac:dyDescent="0.2">
      <c r="B58" s="96"/>
      <c r="C58" s="18" t="s">
        <v>36</v>
      </c>
      <c r="D58" s="19">
        <f>D30+D50</f>
        <v>81563</v>
      </c>
      <c r="E58" s="32"/>
      <c r="F58" s="21">
        <f>F30+F50</f>
        <v>141212.98609954602</v>
      </c>
      <c r="G58" s="22">
        <f>G30+G50</f>
        <v>6042.5840764843088</v>
      </c>
      <c r="H58" s="23">
        <f>H30+H50</f>
        <v>18300</v>
      </c>
      <c r="I58" s="32"/>
      <c r="J58" s="25">
        <f>J30+J50</f>
        <v>29304.510037905005</v>
      </c>
      <c r="K58" s="26">
        <f>K30+K50</f>
        <v>1271.6182514018763</v>
      </c>
      <c r="L58" s="24">
        <f t="shared" si="14"/>
        <v>99863</v>
      </c>
      <c r="M58" s="32"/>
      <c r="N58" s="25">
        <f t="shared" si="15"/>
        <v>170517.49613745103</v>
      </c>
      <c r="O58" s="25">
        <f t="shared" si="11"/>
        <v>7314.2023278861852</v>
      </c>
    </row>
  </sheetData>
  <sheetProtection sheet="1" objects="1" scenarios="1"/>
  <mergeCells count="7">
    <mergeCell ref="B51:B58"/>
    <mergeCell ref="H2:K2"/>
    <mergeCell ref="L2:O2"/>
    <mergeCell ref="D2:G2"/>
    <mergeCell ref="B4:B30"/>
    <mergeCell ref="B31:B50"/>
    <mergeCell ref="B2:C3"/>
  </mergeCells>
  <pageMargins left="0.31496062992125978" right="0.11811023622047249" top="0.39370078740157483" bottom="0.39370078740157483" header="0" footer="0"/>
  <pageSetup paperSize="9" scale="54"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O58"/>
  <sheetViews>
    <sheetView showGridLines="0" zoomScale="106" zoomScaleNormal="106" zoomScalePageLayoutView="60" workbookViewId="0"/>
  </sheetViews>
  <sheetFormatPr baseColWidth="10" defaultRowHeight="14.25" x14ac:dyDescent="0.2"/>
  <cols>
    <col min="1" max="1" width="4.5703125" style="2" customWidth="1"/>
    <col min="2" max="2" width="9.140625" style="2" customWidth="1"/>
    <col min="3" max="3" width="66.5703125" style="2" bestFit="1" customWidth="1"/>
    <col min="4" max="15" width="15.140625" style="2" customWidth="1"/>
    <col min="16" max="16" width="5.7109375" style="2" customWidth="1"/>
    <col min="17" max="17" width="11.42578125" style="2" customWidth="1"/>
    <col min="18" max="16384" width="11.42578125" style="2"/>
  </cols>
  <sheetData>
    <row r="1" spans="2:15" ht="23.25" customHeight="1" x14ac:dyDescent="0.2"/>
    <row r="2" spans="2:15" s="3" customFormat="1" ht="26.25" customHeight="1" x14ac:dyDescent="0.25">
      <c r="B2" s="97" t="str">
        <f>Daten!B2</f>
        <v>Schuljahr 2025/2026</v>
      </c>
      <c r="C2" s="93"/>
      <c r="D2" s="94" t="s">
        <v>2</v>
      </c>
      <c r="E2" s="93"/>
      <c r="F2" s="93"/>
      <c r="G2" s="88"/>
      <c r="H2" s="94" t="s">
        <v>3</v>
      </c>
      <c r="I2" s="93"/>
      <c r="J2" s="93"/>
      <c r="K2" s="88"/>
      <c r="L2" s="92" t="s">
        <v>4</v>
      </c>
      <c r="M2" s="93"/>
      <c r="N2" s="93"/>
      <c r="O2" s="93"/>
    </row>
    <row r="3" spans="2:15" s="4" customFormat="1" ht="58.5" customHeight="1" x14ac:dyDescent="0.25">
      <c r="B3" s="98"/>
      <c r="C3" s="98"/>
      <c r="D3" s="5" t="s">
        <v>44</v>
      </c>
      <c r="E3" s="6" t="s">
        <v>45</v>
      </c>
      <c r="F3" s="6" t="s">
        <v>46</v>
      </c>
      <c r="G3" s="7" t="s">
        <v>47</v>
      </c>
      <c r="H3" s="5" t="s">
        <v>44</v>
      </c>
      <c r="I3" s="6" t="s">
        <v>45</v>
      </c>
      <c r="J3" s="6" t="s">
        <v>46</v>
      </c>
      <c r="K3" s="7" t="s">
        <v>47</v>
      </c>
      <c r="L3" s="6" t="s">
        <v>44</v>
      </c>
      <c r="M3" s="6" t="s">
        <v>45</v>
      </c>
      <c r="N3" s="6" t="s">
        <v>46</v>
      </c>
      <c r="O3" s="6" t="s">
        <v>47</v>
      </c>
    </row>
    <row r="4" spans="2:15" ht="15" customHeight="1" thickBot="1" x14ac:dyDescent="0.25">
      <c r="B4" s="100" t="s">
        <v>9</v>
      </c>
      <c r="C4" s="13" t="s">
        <v>10</v>
      </c>
      <c r="D4" s="61">
        <f>IFERROR(Daten!D4/Daten!G4,"- ")</f>
        <v>15.79487179487179</v>
      </c>
      <c r="E4" s="62">
        <f>IFERROR(Daten!D4/Daten!E4,"- ")</f>
        <v>18</v>
      </c>
      <c r="F4" s="62">
        <f>IFERROR(Daten!F4/Daten!E4,"- ")</f>
        <v>26.45454545454546</v>
      </c>
      <c r="G4" s="63">
        <f>IFERROR(Daten!F4/Daten!D4,"- ")</f>
        <v>1.4696969696969699</v>
      </c>
      <c r="H4" s="61" t="str">
        <f>IFERROR(Daten!H4/Daten!K4,"- ")</f>
        <v xml:space="preserve">- </v>
      </c>
      <c r="I4" s="62" t="str">
        <f>IFERROR(Daten!H4/Daten!I4,"- ")</f>
        <v xml:space="preserve">- </v>
      </c>
      <c r="J4" s="62" t="str">
        <f>IFERROR(Daten!J4/Daten!I4,"- ")</f>
        <v xml:space="preserve">- </v>
      </c>
      <c r="K4" s="63" t="str">
        <f>IFERROR(Daten!J4/Daten!H4,"- ")</f>
        <v xml:space="preserve">- </v>
      </c>
      <c r="L4" s="62">
        <f>IFERROR(Daten!L4/Daten!O4,"- ")</f>
        <v>15.79487179487179</v>
      </c>
      <c r="M4" s="62">
        <f>IFERROR(Daten!L4/Daten!M4,"- ")</f>
        <v>18</v>
      </c>
      <c r="N4" s="62">
        <f>IFERROR(Daten!N4/Daten!M4,"- ")</f>
        <v>26.45454545454546</v>
      </c>
      <c r="O4" s="62">
        <f>IFERROR(Daten!N4/Daten!L4,"- ")</f>
        <v>1.4696969696969699</v>
      </c>
    </row>
    <row r="5" spans="2:15" ht="15" customHeight="1" thickBot="1" x14ac:dyDescent="0.25">
      <c r="B5" s="96"/>
      <c r="C5" s="13" t="s">
        <v>11</v>
      </c>
      <c r="D5" s="61">
        <f>IFERROR(Daten!D5/Daten!G5,"- ")</f>
        <v>13.961131087421759</v>
      </c>
      <c r="E5" s="62">
        <f>IFERROR(Daten!D5/Daten!E5,"- ")</f>
        <v>19.484304932735427</v>
      </c>
      <c r="F5" s="62">
        <f>IFERROR(Daten!F5/Daten!E5,"- ")</f>
        <v>33.105000410202202</v>
      </c>
      <c r="G5" s="63">
        <f>IFERROR(Daten!F5/Daten!D5,"- ")</f>
        <v>1.6990598599482372</v>
      </c>
      <c r="H5" s="61">
        <f>IFERROR(Daten!H5/Daten!K5,"- ")</f>
        <v>14.591230962093299</v>
      </c>
      <c r="I5" s="62">
        <f>IFERROR(Daten!H5/Daten!I5,"- ")</f>
        <v>21.568888888888889</v>
      </c>
      <c r="J5" s="62">
        <f>IFERROR(Daten!J5/Daten!I5,"- ")</f>
        <v>35.671111133911111</v>
      </c>
      <c r="K5" s="63">
        <f>IFERROR(Daten!J5/Daten!H5,"- ")</f>
        <v>1.6538223789676489</v>
      </c>
      <c r="L5" s="62">
        <f>IFERROR(Daten!L5/Daten!O5,"- ")</f>
        <v>14.072090480981629</v>
      </c>
      <c r="M5" s="62">
        <f>IFERROR(Daten!L5/Daten!M5,"- ")</f>
        <v>19.834328358208957</v>
      </c>
      <c r="N5" s="62">
        <f>IFERROR(Daten!N5/Daten!M5,"- ")</f>
        <v>33.535877210824964</v>
      </c>
      <c r="O5" s="62">
        <f>IFERROR(Daten!N5/Daten!L5,"- ")</f>
        <v>1.6907997389760498</v>
      </c>
    </row>
    <row r="6" spans="2:15" ht="15" customHeight="1" thickBot="1" x14ac:dyDescent="0.25">
      <c r="B6" s="96"/>
      <c r="C6" s="18" t="s">
        <v>12</v>
      </c>
      <c r="D6" s="64">
        <f>IFERROR(Daten!D6/Daten!G6,"- ")</f>
        <v>13.962473040119448</v>
      </c>
      <c r="E6" s="65">
        <f>IFERROR(Daten!D6/Daten!E6,"- ")</f>
        <v>19.482974910394265</v>
      </c>
      <c r="F6" s="65">
        <f>IFERROR(Daten!F6/Daten!E6,"- ")</f>
        <v>33.099041221173835</v>
      </c>
      <c r="G6" s="66">
        <f>IFERROR(Daten!F6/Daten!D6,"- ")</f>
        <v>1.6988699812735131</v>
      </c>
      <c r="H6" s="64">
        <f>IFERROR(Daten!H6/Daten!K6,"- ")</f>
        <v>14.591230962093299</v>
      </c>
      <c r="I6" s="65">
        <f>IFERROR(Daten!H6/Daten!I6,"- ")</f>
        <v>21.568888888888889</v>
      </c>
      <c r="J6" s="65">
        <f>IFERROR(Daten!J6/Daten!I6,"- ")</f>
        <v>35.671111133911111</v>
      </c>
      <c r="K6" s="66">
        <f>IFERROR(Daten!J6/Daten!H6,"- ")</f>
        <v>1.6538223789676489</v>
      </c>
      <c r="L6" s="65">
        <f>IFERROR(Daten!L6/Daten!O6,"- ")</f>
        <v>14.073129350270108</v>
      </c>
      <c r="M6" s="65">
        <f>IFERROR(Daten!L6/Daten!M6,"- ")</f>
        <v>19.832960477255778</v>
      </c>
      <c r="N6" s="65">
        <f>IFERROR(Daten!N6/Daten!M6,"- ")</f>
        <v>33.530596575659956</v>
      </c>
      <c r="O6" s="65">
        <f>IFERROR(Daten!N6/Daten!L6,"- ")</f>
        <v>1.6906500980583545</v>
      </c>
    </row>
    <row r="7" spans="2:15" ht="15" customHeight="1" thickBot="1" x14ac:dyDescent="0.25">
      <c r="B7" s="96"/>
      <c r="C7" s="13" t="s">
        <v>13</v>
      </c>
      <c r="D7" s="61">
        <f>IFERROR(Daten!D7/Daten!G7,"- ")</f>
        <v>10.763710709237955</v>
      </c>
      <c r="E7" s="62">
        <f>IFERROR(Daten!D7/Daten!E7,"- ")</f>
        <v>20.688030160226202</v>
      </c>
      <c r="F7" s="62">
        <f>IFERROR(Daten!F7/Daten!E7,"- ")</f>
        <v>46.228702074823673</v>
      </c>
      <c r="G7" s="63">
        <f>IFERROR(Daten!F7/Daten!D7,"- ")</f>
        <v>2.2345627745507026</v>
      </c>
      <c r="H7" s="61">
        <f>IFERROR(Daten!H7/Daten!K7,"- ")</f>
        <v>12.748971006986713</v>
      </c>
      <c r="I7" s="62">
        <f>IFERROR(Daten!H7/Daten!I7,"- ")</f>
        <v>21.510563380281692</v>
      </c>
      <c r="J7" s="62">
        <f>IFERROR(Daten!J7/Daten!I7,"- ")</f>
        <v>40.25088037955986</v>
      </c>
      <c r="K7" s="63">
        <f>IFERROR(Daten!J7/Daten!H7,"- ")</f>
        <v>1.8712146059576036</v>
      </c>
      <c r="L7" s="62">
        <f>IFERROR(Daten!L7/Daten!O7,"- ")</f>
        <v>11.14144083062348</v>
      </c>
      <c r="M7" s="62">
        <f>IFERROR(Daten!L7/Daten!M7,"- ")</f>
        <v>20.861710037174721</v>
      </c>
      <c r="N7" s="62">
        <f>IFERROR(Daten!N7/Daten!M7,"- ")</f>
        <v>44.966470579318155</v>
      </c>
      <c r="O7" s="62">
        <f>IFERROR(Daten!N7/Daten!L7,"- ")</f>
        <v>2.1554546822475111</v>
      </c>
    </row>
    <row r="8" spans="2:15" ht="15" customHeight="1" thickBot="1" x14ac:dyDescent="0.25">
      <c r="B8" s="96"/>
      <c r="C8" s="13" t="s">
        <v>14</v>
      </c>
      <c r="D8" s="61">
        <f>IFERROR(Daten!D8/Daten!G8,"- ")</f>
        <v>16.21206247185037</v>
      </c>
      <c r="E8" s="62">
        <f>IFERROR(Daten!D8/Daten!E8,"- ")</f>
        <v>26.157894736842106</v>
      </c>
      <c r="F8" s="62">
        <f>IFERROR(Daten!F8/Daten!E8,"- ")</f>
        <v>37.817744082810187</v>
      </c>
      <c r="G8" s="63">
        <f>IFERROR(Daten!F8/Daten!D8,"- ")</f>
        <v>1.445748767753307</v>
      </c>
      <c r="H8" s="61">
        <f>IFERROR(Daten!H8/Daten!K8,"- ")</f>
        <v>15.061315374491443</v>
      </c>
      <c r="I8" s="62">
        <f>IFERROR(Daten!H8/Daten!I8,"- ")</f>
        <v>24.5</v>
      </c>
      <c r="J8" s="62">
        <f>IFERROR(Daten!J8/Daten!I8,"- ")</f>
        <v>34.729698266043464</v>
      </c>
      <c r="K8" s="63">
        <f>IFERROR(Daten!J8/Daten!H8,"- ")</f>
        <v>1.4175387047364678</v>
      </c>
      <c r="L8" s="62">
        <f>IFERROR(Daten!L8/Daten!O8,"- ")</f>
        <v>16.101656900070399</v>
      </c>
      <c r="M8" s="62">
        <f>IFERROR(Daten!L8/Daten!M8,"- ")</f>
        <v>26</v>
      </c>
      <c r="N8" s="62">
        <f>IFERROR(Daten!N8/Daten!M8,"- ")</f>
        <v>37.523644481213353</v>
      </c>
      <c r="O8" s="62">
        <f>IFERROR(Daten!N8/Daten!L8,"- ")</f>
        <v>1.4432170954312828</v>
      </c>
    </row>
    <row r="9" spans="2:15" ht="15" customHeight="1" thickBot="1" x14ac:dyDescent="0.25">
      <c r="B9" s="96"/>
      <c r="C9" s="13" t="s">
        <v>15</v>
      </c>
      <c r="D9" s="61">
        <f>IFERROR(Daten!D9/Daten!G9,"- ")</f>
        <v>11.4973665820234</v>
      </c>
      <c r="E9" s="62">
        <f>IFERROR(Daten!D9/Daten!E9,"- ")</f>
        <v>12</v>
      </c>
      <c r="F9" s="62">
        <f>IFERROR(Daten!F9/Daten!E9,"- ")</f>
        <v>25.491783079811192</v>
      </c>
      <c r="G9" s="63">
        <f>IFERROR(Daten!F9/Daten!D9,"- ")</f>
        <v>2.1243152566509327</v>
      </c>
      <c r="H9" s="61">
        <f>IFERROR(Daten!H9/Daten!K9,"- ")</f>
        <v>13.78058996524374</v>
      </c>
      <c r="I9" s="62">
        <f>IFERROR(Daten!H9/Daten!I9,"- ")</f>
        <v>7.5555555555555554</v>
      </c>
      <c r="J9" s="62">
        <f>IFERROR(Daten!J9/Daten!I9,"- ")</f>
        <v>13.108912342421577</v>
      </c>
      <c r="K9" s="63">
        <f>IFERROR(Daten!J9/Daten!H9,"- ")</f>
        <v>1.7350031041440324</v>
      </c>
      <c r="L9" s="62">
        <f>IFERROR(Daten!L9/Daten!O9,"- ")</f>
        <v>12.044544028352908</v>
      </c>
      <c r="M9" s="62">
        <f>IFERROR(Daten!L9/Daten!M9,"- ")</f>
        <v>10.333333333333334</v>
      </c>
      <c r="N9" s="62">
        <f>IFERROR(Daten!N9/Daten!M9,"- ")</f>
        <v>20.848206553290087</v>
      </c>
      <c r="O9" s="62">
        <f>IFERROR(Daten!N9/Daten!L9,"- ")</f>
        <v>2.0175683761248471</v>
      </c>
    </row>
    <row r="10" spans="2:15" ht="15" customHeight="1" thickBot="1" x14ac:dyDescent="0.25">
      <c r="B10" s="96"/>
      <c r="C10" s="18" t="s">
        <v>16</v>
      </c>
      <c r="D10" s="64">
        <f>IFERROR(Daten!D10/Daten!G10,"- ")</f>
        <v>11.536309266614838</v>
      </c>
      <c r="E10" s="65">
        <f>IFERROR(Daten!D10/Daten!E10,"- ")</f>
        <v>21.366923076923076</v>
      </c>
      <c r="F10" s="65">
        <f>IFERROR(Daten!F10/Daten!E10,"- ")</f>
        <v>44.397934543915071</v>
      </c>
      <c r="G10" s="66">
        <f>IFERROR(Daten!F10/Daten!D10,"- ")</f>
        <v>2.0778815173377105</v>
      </c>
      <c r="H10" s="64">
        <f>IFERROR(Daten!H10/Daten!K10,"- ")</f>
        <v>12.926042886499754</v>
      </c>
      <c r="I10" s="65">
        <f>IFERROR(Daten!H10/Daten!I10,"- ")</f>
        <v>20.938271604938272</v>
      </c>
      <c r="J10" s="65">
        <f>IFERROR(Daten!J10/Daten!I10,"- ")</f>
        <v>38.368098184603539</v>
      </c>
      <c r="K10" s="66">
        <f>IFERROR(Daten!J10/Daten!H10,"- ")</f>
        <v>1.8324386515052398</v>
      </c>
      <c r="L10" s="65">
        <f>IFERROR(Daten!L10/Daten!O10,"- ")</f>
        <v>11.785020764280297</v>
      </c>
      <c r="M10" s="65">
        <f>IFERROR(Daten!L10/Daten!M10,"- ")</f>
        <v>21.281403940886701</v>
      </c>
      <c r="N10" s="65">
        <f>IFERROR(Daten!N10/Daten!M10,"- ")</f>
        <v>43.194937634791337</v>
      </c>
      <c r="O10" s="65">
        <f>IFERROR(Daten!N10/Daten!L10,"- ")</f>
        <v>2.0297033858656039</v>
      </c>
    </row>
    <row r="11" spans="2:15" ht="15" customHeight="1" thickBot="1" x14ac:dyDescent="0.25">
      <c r="B11" s="96"/>
      <c r="C11" s="13" t="s">
        <v>17</v>
      </c>
      <c r="D11" s="61">
        <f>IFERROR(Daten!D11/Daten!G11,"- ")</f>
        <v>12.344004990546281</v>
      </c>
      <c r="E11" s="67"/>
      <c r="F11" s="67"/>
      <c r="G11" s="63">
        <f>IFERROR(Daten!F11/Daten!D11,"- ")</f>
        <v>1.7683694337949099</v>
      </c>
      <c r="H11" s="61">
        <f>IFERROR(Daten!H11/Daten!K11,"- ")</f>
        <v>13.45751002074647</v>
      </c>
      <c r="I11" s="67"/>
      <c r="J11" s="67"/>
      <c r="K11" s="63">
        <f>IFERROR(Daten!J11/Daten!H11,"- ")</f>
        <v>1.5650140318054255</v>
      </c>
      <c r="L11" s="62">
        <f>IFERROR(Daten!L11/Daten!O11,"- ")</f>
        <v>12.593083035792482</v>
      </c>
      <c r="M11" s="67"/>
      <c r="N11" s="67"/>
      <c r="O11" s="62">
        <f>IFERROR(Daten!N11/Daten!L11,"- ")</f>
        <v>1.7197587618971553</v>
      </c>
    </row>
    <row r="12" spans="2:15" ht="15" customHeight="1" thickBot="1" x14ac:dyDescent="0.25">
      <c r="B12" s="96"/>
      <c r="C12" s="13" t="s">
        <v>18</v>
      </c>
      <c r="D12" s="61">
        <f>IFERROR(Daten!D12/Daten!G12,"- ")</f>
        <v>12.740531530076229</v>
      </c>
      <c r="E12" s="67"/>
      <c r="F12" s="67"/>
      <c r="G12" s="63">
        <f>IFERROR(Daten!F12/Daten!D12,"- ")</f>
        <v>1.7422044918712249</v>
      </c>
      <c r="H12" s="61">
        <f>IFERROR(Daten!H12/Daten!K12,"- ")</f>
        <v>12.449175228506588</v>
      </c>
      <c r="I12" s="67"/>
      <c r="J12" s="67"/>
      <c r="K12" s="63">
        <f>IFERROR(Daten!J12/Daten!H12,"- ")</f>
        <v>1.6330317583594065</v>
      </c>
      <c r="L12" s="62">
        <f>IFERROR(Daten!L12/Daten!O12,"- ")</f>
        <v>12.702777214899688</v>
      </c>
      <c r="M12" s="67"/>
      <c r="N12" s="67"/>
      <c r="O12" s="62">
        <f>IFERROR(Daten!N12/Daten!L12,"- ")</f>
        <v>1.7283401817443254</v>
      </c>
    </row>
    <row r="13" spans="2:15" ht="15" customHeight="1" thickBot="1" x14ac:dyDescent="0.25">
      <c r="B13" s="96"/>
      <c r="C13" s="18" t="s">
        <v>19</v>
      </c>
      <c r="D13" s="64">
        <f>IFERROR(Daten!D13/Daten!G13,"- ")</f>
        <v>12.517635270673175</v>
      </c>
      <c r="E13" s="68"/>
      <c r="F13" s="68"/>
      <c r="G13" s="66">
        <f>IFERROR(Daten!F13/Daten!D13,"- ")</f>
        <v>1.7567083682951214</v>
      </c>
      <c r="H13" s="64">
        <f>IFERROR(Daten!H13/Daten!K13,"- ")</f>
        <v>13.16814780353071</v>
      </c>
      <c r="I13" s="68"/>
      <c r="J13" s="68"/>
      <c r="K13" s="66">
        <f>IFERROR(Daten!J13/Daten!H13,"- ")</f>
        <v>1.5834673754785575</v>
      </c>
      <c r="L13" s="65">
        <f>IFERROR(Daten!L13/Daten!O13,"- ")</f>
        <v>12.638051462323039</v>
      </c>
      <c r="M13" s="68"/>
      <c r="N13" s="68"/>
      <c r="O13" s="65">
        <f>IFERROR(Daten!N13/Daten!L13,"- ")</f>
        <v>1.7232946769380482</v>
      </c>
    </row>
    <row r="14" spans="2:15" ht="15" customHeight="1" thickBot="1" x14ac:dyDescent="0.25">
      <c r="B14" s="96"/>
      <c r="C14" s="33" t="s">
        <v>20</v>
      </c>
      <c r="D14" s="69">
        <f>IFERROR(Daten!D14/Daten!G14,"- ")</f>
        <v>2.5653206647677131</v>
      </c>
      <c r="E14" s="70">
        <f>IFERROR(Daten!D14/Daten!E14,"- ")</f>
        <v>5.8620689655172411</v>
      </c>
      <c r="F14" s="70">
        <f>IFERROR(Daten!F14/Daten!E14,"- ")</f>
        <v>46.370689662758622</v>
      </c>
      <c r="G14" s="71">
        <f>IFERROR(Daten!F14/Daten!D14,"- ")</f>
        <v>7.9102941189411764</v>
      </c>
      <c r="H14" s="69" t="str">
        <f>IFERROR(Daten!H14/Daten!K14,"- ")</f>
        <v xml:space="preserve">- </v>
      </c>
      <c r="I14" s="70" t="str">
        <f>IFERROR(Daten!H14/Daten!I14,"- ")</f>
        <v xml:space="preserve">- </v>
      </c>
      <c r="J14" s="70" t="str">
        <f>IFERROR(Daten!J14/Daten!I14,"- ")</f>
        <v xml:space="preserve">- </v>
      </c>
      <c r="K14" s="71" t="str">
        <f>IFERROR(Daten!J14/Daten!H14,"- ")</f>
        <v xml:space="preserve">- </v>
      </c>
      <c r="L14" s="70">
        <f>IFERROR(Daten!L14/Daten!O14,"- ")</f>
        <v>2.5653206647677131</v>
      </c>
      <c r="M14" s="70">
        <f>IFERROR(Daten!L14/Daten!M14,"- ")</f>
        <v>5.8620689655172411</v>
      </c>
      <c r="N14" s="70">
        <f>IFERROR(Daten!N14/Daten!M14,"- ")</f>
        <v>46.370689662758622</v>
      </c>
      <c r="O14" s="70">
        <f>IFERROR(Daten!N14/Daten!L14,"- ")</f>
        <v>7.9102941189411764</v>
      </c>
    </row>
    <row r="15" spans="2:15" ht="15" customHeight="1" thickBot="1" x14ac:dyDescent="0.25">
      <c r="B15" s="96"/>
      <c r="C15" s="33" t="s">
        <v>21</v>
      </c>
      <c r="D15" s="72"/>
      <c r="E15" s="73"/>
      <c r="F15" s="73"/>
      <c r="G15" s="74"/>
      <c r="H15" s="72"/>
      <c r="I15" s="73"/>
      <c r="J15" s="73"/>
      <c r="K15" s="74"/>
      <c r="L15" s="73"/>
      <c r="M15" s="73"/>
      <c r="N15" s="73"/>
      <c r="O15" s="73"/>
    </row>
    <row r="16" spans="2:15" ht="15" customHeight="1" thickBot="1" x14ac:dyDescent="0.25">
      <c r="B16" s="96"/>
      <c r="C16" s="33" t="s">
        <v>22</v>
      </c>
      <c r="D16" s="69">
        <f>IFERROR(Daten!D16/Daten!G16,"- ")</f>
        <v>12.514002088412521</v>
      </c>
      <c r="E16" s="73"/>
      <c r="F16" s="73"/>
      <c r="G16" s="71">
        <f>IFERROR(Daten!F16/Daten!D16,"- ")</f>
        <v>1.7420435501172529</v>
      </c>
      <c r="H16" s="69">
        <f>IFERROR(Daten!H16/Daten!K16,"- ")</f>
        <v>7.3377540678118347</v>
      </c>
      <c r="I16" s="73"/>
      <c r="J16" s="73"/>
      <c r="K16" s="71">
        <f>IFERROR(Daten!J16/Daten!H16,"- ")</f>
        <v>2.5666666833333331</v>
      </c>
      <c r="L16" s="70">
        <f>IFERROR(Daten!L16/Daten!O16,"- ")</f>
        <v>11.756611386373253</v>
      </c>
      <c r="M16" s="73"/>
      <c r="N16" s="73"/>
      <c r="O16" s="70">
        <f>IFERROR(Daten!N16/Daten!L16,"- ")</f>
        <v>1.8173515988127855</v>
      </c>
    </row>
    <row r="17" spans="2:15" ht="15" customHeight="1" thickBot="1" x14ac:dyDescent="0.25">
      <c r="B17" s="96"/>
      <c r="C17" s="18" t="s">
        <v>23</v>
      </c>
      <c r="D17" s="64">
        <f>IFERROR(Daten!D17/Daten!G17,"- ")</f>
        <v>12.20871096168851</v>
      </c>
      <c r="E17" s="68"/>
      <c r="F17" s="68"/>
      <c r="G17" s="66">
        <f>IFERROR(Daten!F17/Daten!D17,"- ")</f>
        <v>1.9289309771493277</v>
      </c>
      <c r="H17" s="64">
        <f>IFERROR(Daten!H17/Daten!K17,"- ")</f>
        <v>13.473747579408288</v>
      </c>
      <c r="I17" s="68"/>
      <c r="J17" s="68"/>
      <c r="K17" s="66">
        <f>IFERROR(Daten!J17/Daten!H17,"- ")</f>
        <v>1.742191617879717</v>
      </c>
      <c r="L17" s="65">
        <f>IFERROR(Daten!L17/Daten!O17,"- ")</f>
        <v>12.42891708037501</v>
      </c>
      <c r="M17" s="68" t="str">
        <f>IFERROR(Daten!L17/Daten!M17,"- ")</f>
        <v xml:space="preserve">- </v>
      </c>
      <c r="N17" s="68" t="str">
        <f>IFERROR(Daten!N17/Daten!M17,"- ")</f>
        <v xml:space="preserve">- </v>
      </c>
      <c r="O17" s="65">
        <f>IFERROR(Daten!N17/Daten!L17,"- ")</f>
        <v>1.893692489112843</v>
      </c>
    </row>
    <row r="18" spans="2:15" ht="15" customHeight="1" thickBot="1" x14ac:dyDescent="0.25">
      <c r="B18" s="96"/>
      <c r="C18" s="44" t="s">
        <v>24</v>
      </c>
      <c r="D18" s="61">
        <f>IFERROR(Daten!D18/Daten!G18,"- ")</f>
        <v>13.688160577765164</v>
      </c>
      <c r="E18" s="62">
        <f>IFERROR(Daten!D18/Daten!E18,"- ")</f>
        <v>11.6</v>
      </c>
      <c r="F18" s="62">
        <f>IFERROR(Daten!F18/Daten!E18,"- ")</f>
        <v>17.121409654991282</v>
      </c>
      <c r="G18" s="63">
        <f>IFERROR(Daten!F18/Daten!D18,"- ")</f>
        <v>1.4759835909475243</v>
      </c>
      <c r="H18" s="61">
        <f>IFERROR(Daten!H18/Daten!K18,"- ")</f>
        <v>29.888084265964448</v>
      </c>
      <c r="I18" s="62">
        <f>IFERROR(Daten!H18/Daten!I18,"- ")</f>
        <v>12</v>
      </c>
      <c r="J18" s="62">
        <f>IFERROR(Daten!J18/Daten!I18,"- ")</f>
        <v>5.5704845814977979</v>
      </c>
      <c r="K18" s="63">
        <f>IFERROR(Daten!J18/Daten!H18,"- ")</f>
        <v>0.46420704845814981</v>
      </c>
      <c r="L18" s="62">
        <f>IFERROR(Daten!L18/Daten!O18,"- ")</f>
        <v>15.090316976204438</v>
      </c>
      <c r="M18" s="62">
        <f>IFERROR(Daten!L18/Daten!M18,"- ")</f>
        <v>11.666666666666666</v>
      </c>
      <c r="N18" s="62">
        <f>IFERROR(Daten!N18/Daten!M18,"- ")</f>
        <v>15.1962554760757</v>
      </c>
      <c r="O18" s="62">
        <f>IFERROR(Daten!N18/Daten!L18,"- ")</f>
        <v>1.3025361836636316</v>
      </c>
    </row>
    <row r="19" spans="2:15" ht="15" customHeight="1" thickBot="1" x14ac:dyDescent="0.25">
      <c r="B19" s="96"/>
      <c r="C19" s="44" t="s">
        <v>25</v>
      </c>
      <c r="D19" s="61">
        <f>IFERROR(Daten!D19/Daten!G19,"- ")</f>
        <v>10.201586957047857</v>
      </c>
      <c r="E19" s="62">
        <f>IFERROR(Daten!D19/Daten!E19,"- ")</f>
        <v>17.388349514563107</v>
      </c>
      <c r="F19" s="62">
        <f>IFERROR(Daten!F19/Daten!E19,"- ")</f>
        <v>38.770623376437349</v>
      </c>
      <c r="G19" s="63">
        <f>IFERROR(Daten!F19/Daten!D19,"- ")</f>
        <v>2.2296896749151576</v>
      </c>
      <c r="H19" s="61">
        <f>IFERROR(Daten!H19/Daten!K19,"- ")</f>
        <v>11.447280651653317</v>
      </c>
      <c r="I19" s="62">
        <f>IFERROR(Daten!H19/Daten!I19,"- ")</f>
        <v>16.878787878787879</v>
      </c>
      <c r="J19" s="62">
        <f>IFERROR(Daten!J19/Daten!I19,"- ")</f>
        <v>32.451197604150266</v>
      </c>
      <c r="K19" s="63">
        <f>IFERROR(Daten!J19/Daten!H19,"- ")</f>
        <v>1.9226023715205725</v>
      </c>
      <c r="L19" s="62">
        <f>IFERROR(Daten!L19/Daten!O19,"- ")</f>
        <v>10.471915668557847</v>
      </c>
      <c r="M19" s="62">
        <f>IFERROR(Daten!L19/Daten!M19,"- ")</f>
        <v>17.264705882352942</v>
      </c>
      <c r="N19" s="62">
        <f>IFERROR(Daten!N19/Daten!M19,"- ")</f>
        <v>37.237233299338278</v>
      </c>
      <c r="O19" s="62">
        <f>IFERROR(Daten!N19/Daten!L19,"- ")</f>
        <v>2.1568414517504286</v>
      </c>
    </row>
    <row r="20" spans="2:15" ht="15" customHeight="1" thickBot="1" x14ac:dyDescent="0.25">
      <c r="B20" s="96"/>
      <c r="C20" s="44" t="s">
        <v>26</v>
      </c>
      <c r="D20" s="61">
        <f>IFERROR(Daten!D20/Daten!G20,"- ")</f>
        <v>9.091883138162201</v>
      </c>
      <c r="E20" s="62">
        <f>IFERROR(Daten!D20/Daten!E20,"- ")</f>
        <v>16.5</v>
      </c>
      <c r="F20" s="62">
        <f>IFERROR(Daten!F20/Daten!E20,"- ")</f>
        <v>43.592475498385589</v>
      </c>
      <c r="G20" s="63">
        <f>IFERROR(Daten!F20/Daten!D20,"- ")</f>
        <v>2.641968212023369</v>
      </c>
      <c r="H20" s="61">
        <f>IFERROR(Daten!H20/Daten!K20,"- ")</f>
        <v>25.35782442748091</v>
      </c>
      <c r="I20" s="62">
        <f>IFERROR(Daten!H20/Daten!I20,"- ")</f>
        <v>4</v>
      </c>
      <c r="J20" s="62">
        <f>IFERROR(Daten!J20/Daten!I20,"- ")</f>
        <v>3.2248353715898399</v>
      </c>
      <c r="K20" s="63">
        <f>IFERROR(Daten!J20/Daten!H20,"- ")</f>
        <v>0.80620884289745998</v>
      </c>
      <c r="L20" s="62">
        <f>IFERROR(Daten!L20/Daten!O20,"- ")</f>
        <v>9.7693551786095352</v>
      </c>
      <c r="M20" s="62">
        <f>IFERROR(Daten!L20/Daten!M20,"- ")</f>
        <v>12.333333333333334</v>
      </c>
      <c r="N20" s="62">
        <f>IFERROR(Daten!N20/Daten!M20,"- ")</f>
        <v>30.136595456120336</v>
      </c>
      <c r="O20" s="62">
        <f>IFERROR(Daten!N20/Daten!L20,"- ")</f>
        <v>2.4435077396854328</v>
      </c>
    </row>
    <row r="21" spans="2:15" ht="15" customHeight="1" thickBot="1" x14ac:dyDescent="0.25">
      <c r="B21" s="96"/>
      <c r="C21" s="44" t="s">
        <v>27</v>
      </c>
      <c r="D21" s="61">
        <f>IFERROR(Daten!D21/Daten!G21,"- ")</f>
        <v>22.78559610526553</v>
      </c>
      <c r="E21" s="62">
        <f>IFERROR(Daten!D21/Daten!E21,"- ")</f>
        <v>16.766666666666666</v>
      </c>
      <c r="F21" s="62">
        <f>IFERROR(Daten!F21/Daten!E21,"- ")</f>
        <v>14.035836133939537</v>
      </c>
      <c r="G21" s="63">
        <f>IFERROR(Daten!F21/Daten!D21,"- ")</f>
        <v>0.83712740361468407</v>
      </c>
      <c r="H21" s="61">
        <f>IFERROR(Daten!H21/Daten!K21,"- ")</f>
        <v>20.507241670522752</v>
      </c>
      <c r="I21" s="62">
        <f>IFERROR(Daten!H21/Daten!I21,"- ")</f>
        <v>12.25</v>
      </c>
      <c r="J21" s="62">
        <f>IFERROR(Daten!J21/Daten!I21,"- ")</f>
        <v>12.264427480347599</v>
      </c>
      <c r="K21" s="63">
        <f>IFERROR(Daten!J21/Daten!H21,"- ")</f>
        <v>1.0011777534977633</v>
      </c>
      <c r="L21" s="62">
        <f>IFERROR(Daten!L21/Daten!O21,"- ")</f>
        <v>22.22712424866149</v>
      </c>
      <c r="M21" s="62">
        <f>IFERROR(Daten!L21/Daten!M21,"- ")</f>
        <v>15.476190476190476</v>
      </c>
      <c r="N21" s="62">
        <f>IFERROR(Daten!N21/Daten!M21,"- ")</f>
        <v>13.529719375770412</v>
      </c>
      <c r="O21" s="62">
        <f>IFERROR(Daten!N21/Daten!L21,"- ")</f>
        <v>0.87422802120362664</v>
      </c>
    </row>
    <row r="22" spans="2:15" ht="15" customHeight="1" thickBot="1" x14ac:dyDescent="0.25">
      <c r="B22" s="96"/>
      <c r="C22" s="44" t="s">
        <v>28</v>
      </c>
      <c r="D22" s="61">
        <f>IFERROR(Daten!D22/Daten!G22,"- ")</f>
        <v>9.1294508768406644</v>
      </c>
      <c r="E22" s="62">
        <f>IFERROR(Daten!D22/Daten!E22,"- ")</f>
        <v>11.503759398496241</v>
      </c>
      <c r="F22" s="62">
        <f>IFERROR(Daten!F22/Daten!E22,"- ")</f>
        <v>28.70502266871873</v>
      </c>
      <c r="G22" s="63">
        <f>IFERROR(Daten!F22/Daten!D22,"- ")</f>
        <v>2.4952732123788177</v>
      </c>
      <c r="H22" s="61">
        <f>IFERROR(Daten!H22/Daten!K22,"- ")</f>
        <v>9.8580965328011008</v>
      </c>
      <c r="I22" s="62">
        <f>IFERROR(Daten!H22/Daten!I22,"- ")</f>
        <v>10.166666666666666</v>
      </c>
      <c r="J22" s="62">
        <f>IFERROR(Daten!J22/Daten!I22,"- ")</f>
        <v>23.115305950351555</v>
      </c>
      <c r="K22" s="63">
        <f>IFERROR(Daten!J22/Daten!H22,"- ")</f>
        <v>2.2736366508542512</v>
      </c>
      <c r="L22" s="62">
        <f>IFERROR(Daten!L22/Daten!O22,"- ")</f>
        <v>9.2430043022347697</v>
      </c>
      <c r="M22" s="62">
        <f>IFERROR(Daten!L22/Daten!M22,"- ")</f>
        <v>11.257668711656441</v>
      </c>
      <c r="N22" s="62">
        <f>IFERROR(Daten!N22/Daten!M22,"- ")</f>
        <v>27.67624045061434</v>
      </c>
      <c r="O22" s="62">
        <f>IFERROR(Daten!N22/Daten!L22,"- ")</f>
        <v>2.4584344378474867</v>
      </c>
    </row>
    <row r="23" spans="2:15" ht="15" customHeight="1" thickBot="1" x14ac:dyDescent="0.25">
      <c r="B23" s="96"/>
      <c r="C23" s="44" t="s">
        <v>29</v>
      </c>
      <c r="D23" s="61">
        <f>IFERROR(Daten!D23/Daten!G23,"- ")</f>
        <v>9.8062077352170967</v>
      </c>
      <c r="E23" s="62">
        <f>IFERROR(Daten!D23/Daten!E23,"- ")</f>
        <v>18.794871794871796</v>
      </c>
      <c r="F23" s="62">
        <f>IFERROR(Daten!F23/Daten!E23,"- ")</f>
        <v>43.799199588421665</v>
      </c>
      <c r="G23" s="63">
        <f>IFERROR(Daten!F23/Daten!D23,"- ")</f>
        <v>2.3303803328082471</v>
      </c>
      <c r="H23" s="61">
        <f>IFERROR(Daten!H23/Daten!K23,"- ")</f>
        <v>10.460919664285184</v>
      </c>
      <c r="I23" s="62">
        <f>IFERROR(Daten!H23/Daten!I23,"- ")</f>
        <v>17.5</v>
      </c>
      <c r="J23" s="62">
        <f>IFERROR(Daten!J23/Daten!I23,"- ")</f>
        <v>37.511263578679234</v>
      </c>
      <c r="K23" s="63">
        <f>IFERROR(Daten!J23/Daten!H23,"- ")</f>
        <v>2.1435007759245277</v>
      </c>
      <c r="L23" s="62">
        <f>IFERROR(Daten!L23/Daten!O23,"- ")</f>
        <v>9.944814580580978</v>
      </c>
      <c r="M23" s="62">
        <f>IFERROR(Daten!L23/Daten!M23,"- ")</f>
        <v>18.490196078431371</v>
      </c>
      <c r="N23" s="62">
        <f>IFERROR(Daten!N23/Daten!M23,"- ")</f>
        <v>42.319685233188153</v>
      </c>
      <c r="O23" s="62">
        <f>IFERROR(Daten!N23/Daten!L23,"- ")</f>
        <v>2.2887634643611832</v>
      </c>
    </row>
    <row r="24" spans="2:15" ht="15" customHeight="1" thickBot="1" x14ac:dyDescent="0.25">
      <c r="B24" s="96"/>
      <c r="C24" s="44" t="s">
        <v>30</v>
      </c>
      <c r="D24" s="61">
        <f>IFERROR(Daten!D24/Daten!G24,"- ")</f>
        <v>22.110127324491959</v>
      </c>
      <c r="E24" s="62">
        <f>IFERROR(Daten!D24/Daten!E24,"- ")</f>
        <v>21.142857142857142</v>
      </c>
      <c r="F24" s="62">
        <f>IFERROR(Daten!F24/Daten!E24,"- ")</f>
        <v>18.106692358685571</v>
      </c>
      <c r="G24" s="63">
        <f>IFERROR(Daten!F24/Daten!D24,"- ")</f>
        <v>0.85639761155945271</v>
      </c>
      <c r="H24" s="61">
        <f>IFERROR(Daten!H24/Daten!K24,"- ")</f>
        <v>28.312331555231882</v>
      </c>
      <c r="I24" s="62">
        <f>IFERROR(Daten!H24/Daten!I24,"- ")</f>
        <v>20</v>
      </c>
      <c r="J24" s="62">
        <f>IFERROR(Daten!J24/Daten!I24,"- ")</f>
        <v>10.98548148025357</v>
      </c>
      <c r="K24" s="63">
        <f>IFERROR(Daten!J24/Daten!H24,"- ")</f>
        <v>0.54927407401267858</v>
      </c>
      <c r="L24" s="62">
        <f>IFERROR(Daten!L24/Daten!O24,"- ")</f>
        <v>23.601543132636145</v>
      </c>
      <c r="M24" s="62">
        <f>IFERROR(Daten!L24/Daten!M24,"- ")</f>
        <v>20.8</v>
      </c>
      <c r="N24" s="62">
        <f>IFERROR(Daten!N24/Daten!M24,"- ")</f>
        <v>15.970329095155972</v>
      </c>
      <c r="O24" s="62">
        <f>IFERROR(Daten!N24/Daten!L24,"- ")</f>
        <v>0.76780428342096019</v>
      </c>
    </row>
    <row r="25" spans="2:15" ht="15" customHeight="1" thickBot="1" x14ac:dyDescent="0.25">
      <c r="B25" s="96"/>
      <c r="C25" s="44" t="s">
        <v>31</v>
      </c>
      <c r="D25" s="61">
        <f>IFERROR(Daten!D25/Daten!G25,"- ")</f>
        <v>13.105339106270144</v>
      </c>
      <c r="E25" s="62">
        <f>IFERROR(Daten!D25/Daten!E25,"- ")</f>
        <v>20.482758620689655</v>
      </c>
      <c r="F25" s="62">
        <f>IFERROR(Daten!F25/Daten!E25,"- ")</f>
        <v>34.825951283135687</v>
      </c>
      <c r="G25" s="63">
        <f>IFERROR(Daten!F25/Daten!D25,"- ")</f>
        <v>1.70025688082649</v>
      </c>
      <c r="H25" s="61">
        <f>IFERROR(Daten!H25/Daten!K25,"- ")</f>
        <v>12.816513397281328</v>
      </c>
      <c r="I25" s="62">
        <f>IFERROR(Daten!H25/Daten!I25,"- ")</f>
        <v>13.2</v>
      </c>
      <c r="J25" s="62">
        <f>IFERROR(Daten!J25/Daten!I25,"- ")</f>
        <v>22.86298241762875</v>
      </c>
      <c r="K25" s="63">
        <f>IFERROR(Daten!J25/Daten!H25,"- ")</f>
        <v>1.7320441225476326</v>
      </c>
      <c r="L25" s="62">
        <f>IFERROR(Daten!L25/Daten!O25,"- ")</f>
        <v>13.051861038897487</v>
      </c>
      <c r="M25" s="62">
        <f>IFERROR(Daten!L25/Daten!M25,"- ")</f>
        <v>18.615384615384617</v>
      </c>
      <c r="N25" s="62">
        <f>IFERROR(Daten!N25/Daten!M25,"- ")</f>
        <v>31.758523368903141</v>
      </c>
      <c r="O25" s="62">
        <f>IFERROR(Daten!N25/Daten!L25,"- ")</f>
        <v>1.706036379321243</v>
      </c>
    </row>
    <row r="26" spans="2:15" ht="15" customHeight="1" thickBot="1" x14ac:dyDescent="0.25">
      <c r="B26" s="96"/>
      <c r="C26" s="44" t="s">
        <v>32</v>
      </c>
      <c r="D26" s="61">
        <f>IFERROR(Daten!D26/Daten!G26,"- ")</f>
        <v>18.829590627614625</v>
      </c>
      <c r="E26" s="62">
        <f>IFERROR(Daten!D26/Daten!E26,"- ")</f>
        <v>20</v>
      </c>
      <c r="F26" s="62">
        <f>IFERROR(Daten!F26/Daten!E26,"- ")</f>
        <v>19.686612959380188</v>
      </c>
      <c r="G26" s="63">
        <f>IFERROR(Daten!F26/Daten!D26,"- ")</f>
        <v>0.98433064796900938</v>
      </c>
      <c r="H26" s="61">
        <f>IFERROR(Daten!H26/Daten!K26,"- ")</f>
        <v>31.366080764825973</v>
      </c>
      <c r="I26" s="62">
        <f>IFERROR(Daten!H26/Daten!I26,"- ")</f>
        <v>12.333333333333334</v>
      </c>
      <c r="J26" s="62">
        <f>IFERROR(Daten!J26/Daten!I26,"- ")</f>
        <v>5.2391091532060701</v>
      </c>
      <c r="K26" s="63">
        <f>IFERROR(Daten!J26/Daten!H26,"- ")</f>
        <v>0.42479263404373541</v>
      </c>
      <c r="L26" s="62">
        <f>IFERROR(Daten!L26/Daten!O26,"- ")</f>
        <v>20.546218099857725</v>
      </c>
      <c r="M26" s="62">
        <f>IFERROR(Daten!L26/Daten!M26,"- ")</f>
        <v>17.7</v>
      </c>
      <c r="N26" s="62">
        <f>IFERROR(Daten!N26/Daten!M26,"- ")</f>
        <v>15.352361817527953</v>
      </c>
      <c r="O26" s="62">
        <f>IFERROR(Daten!N26/Daten!L26,"- ")</f>
        <v>0.86736507443660749</v>
      </c>
    </row>
    <row r="27" spans="2:15" ht="15" customHeight="1" thickBot="1" x14ac:dyDescent="0.25">
      <c r="B27" s="96"/>
      <c r="C27" s="44" t="s">
        <v>33</v>
      </c>
      <c r="D27" s="61">
        <f>IFERROR(Daten!D27/Daten!G27,"- ")</f>
        <v>11.326417138117762</v>
      </c>
      <c r="E27" s="62">
        <f>IFERROR(Daten!D27/Daten!E27,"- ")</f>
        <v>18.125</v>
      </c>
      <c r="F27" s="62">
        <f>IFERROR(Daten!F27/Daten!E27,"- ")</f>
        <v>33.475848842553752</v>
      </c>
      <c r="G27" s="63">
        <f>IFERROR(Daten!F27/Daten!D27,"- ")</f>
        <v>1.8469433844167586</v>
      </c>
      <c r="H27" s="61">
        <f>IFERROR(Daten!H27/Daten!K27,"- ")</f>
        <v>9.9297420699437282</v>
      </c>
      <c r="I27" s="62">
        <f>IFERROR(Daten!H27/Daten!I27,"- ")</f>
        <v>15.444444444444445</v>
      </c>
      <c r="J27" s="62">
        <f>IFERROR(Daten!J27/Daten!I27,"- ")</f>
        <v>33.135160766927726</v>
      </c>
      <c r="K27" s="63">
        <f>IFERROR(Daten!J27/Daten!H27,"- ")</f>
        <v>2.1454420640456799</v>
      </c>
      <c r="L27" s="62">
        <f>IFERROR(Daten!L27/Daten!O27,"- ")</f>
        <v>10.832728883393083</v>
      </c>
      <c r="M27" s="62">
        <f>IFERROR(Daten!L27/Daten!M27,"- ")</f>
        <v>17.16</v>
      </c>
      <c r="N27" s="62">
        <f>IFERROR(Daten!N27/Daten!M27,"- ")</f>
        <v>33.353201135328383</v>
      </c>
      <c r="O27" s="62">
        <f>IFERROR(Daten!N27/Daten!L27,"- ")</f>
        <v>1.9436597398210012</v>
      </c>
    </row>
    <row r="28" spans="2:15" ht="15" customHeight="1" thickBot="1" x14ac:dyDescent="0.25">
      <c r="B28" s="96"/>
      <c r="C28" s="44" t="s">
        <v>34</v>
      </c>
      <c r="D28" s="61">
        <f>IFERROR(Daten!D28/Daten!G28,"- ")</f>
        <v>32.111219433054096</v>
      </c>
      <c r="E28" s="62">
        <f>IFERROR(Daten!D28/Daten!E28,"- ")</f>
        <v>19.274509803921568</v>
      </c>
      <c r="F28" s="62">
        <f>IFERROR(Daten!F28/Daten!E28,"- ")</f>
        <v>12.207687631074755</v>
      </c>
      <c r="G28" s="63">
        <f>IFERROR(Daten!F28/Daten!D28,"- ")</f>
        <v>0.63335917516257623</v>
      </c>
      <c r="H28" s="61">
        <f>IFERROR(Daten!H28/Daten!K28,"- ")</f>
        <v>26.691286792785355</v>
      </c>
      <c r="I28" s="62">
        <f>IFERROR(Daten!H28/Daten!I28,"- ")</f>
        <v>16.071823204419889</v>
      </c>
      <c r="J28" s="62">
        <f>IFERROR(Daten!J28/Daten!I28,"- ")</f>
        <v>12.124916561264431</v>
      </c>
      <c r="K28" s="63">
        <f>IFERROR(Daten!J28/Daten!H28,"- ")</f>
        <v>0.75442072794391957</v>
      </c>
      <c r="L28" s="62">
        <f>IFERROR(Daten!L28/Daten!O28,"- ")</f>
        <v>30.871122891369648</v>
      </c>
      <c r="M28" s="62">
        <f>IFERROR(Daten!L28/Daten!M28,"- ")</f>
        <v>18.543505674653215</v>
      </c>
      <c r="N28" s="62">
        <f>IFERROR(Daten!N28/Daten!M28,"- ")</f>
        <v>12.188795369239106</v>
      </c>
      <c r="O28" s="62">
        <f>IFERROR(Daten!N28/Daten!L28,"- ")</f>
        <v>0.65730803997324794</v>
      </c>
    </row>
    <row r="29" spans="2:15" ht="15" customHeight="1" thickBot="1" x14ac:dyDescent="0.25">
      <c r="B29" s="96"/>
      <c r="C29" s="18" t="s">
        <v>35</v>
      </c>
      <c r="D29" s="64">
        <f>IFERROR(Daten!D29/Daten!G29,"- ")</f>
        <v>19.561910702215421</v>
      </c>
      <c r="E29" s="65">
        <f>IFERROR(Daten!D29/Daten!E29,"- ")</f>
        <v>17.935353535353535</v>
      </c>
      <c r="F29" s="65">
        <f>IFERROR(Daten!F29/Daten!E29,"- ")</f>
        <v>19.729503552325923</v>
      </c>
      <c r="G29" s="66">
        <f>IFERROR(Daten!F29/Daten!D29,"- ")</f>
        <v>1.1000342710521889</v>
      </c>
      <c r="H29" s="64">
        <f>IFERROR(Daten!H29/Daten!K29,"- ")</f>
        <v>18.55508313190548</v>
      </c>
      <c r="I29" s="65">
        <f>IFERROR(Daten!H29/Daten!I29,"- ")</f>
        <v>15.265100671140939</v>
      </c>
      <c r="J29" s="65">
        <f>IFERROR(Daten!J29/Daten!I29,"- ")</f>
        <v>17.30301872528997</v>
      </c>
      <c r="K29" s="66">
        <f>IFERROR(Daten!J29/Daten!H29,"- ")</f>
        <v>1.1335017762445398</v>
      </c>
      <c r="L29" s="65">
        <f>IFERROR(Daten!L29/Daten!O29,"- ")</f>
        <v>19.347800430146631</v>
      </c>
      <c r="M29" s="65">
        <f>IFERROR(Daten!L29/Daten!M29,"- ")</f>
        <v>17.31754658385093</v>
      </c>
      <c r="N29" s="65">
        <f>IFERROR(Daten!N29/Daten!M29,"- ")</f>
        <v>19.168096348555185</v>
      </c>
      <c r="O29" s="65">
        <f>IFERROR(Daten!N29/Daten!L29,"- ")</f>
        <v>1.1068598115641819</v>
      </c>
    </row>
    <row r="30" spans="2:15" x14ac:dyDescent="0.2">
      <c r="B30" s="101"/>
      <c r="C30" s="18" t="s">
        <v>36</v>
      </c>
      <c r="D30" s="64">
        <f>IFERROR(Daten!D30/Daten!G30,"- ")</f>
        <v>13.412734265443289</v>
      </c>
      <c r="E30" s="68"/>
      <c r="F30" s="68"/>
      <c r="G30" s="66">
        <f>IFERROR(Daten!F30/Daten!D30,"- ")</f>
        <v>1.7309821672523404</v>
      </c>
      <c r="H30" s="64">
        <f>IFERROR(Daten!H30/Daten!K30,"- ")</f>
        <v>14.493038689263976</v>
      </c>
      <c r="I30" s="68"/>
      <c r="J30" s="68"/>
      <c r="K30" s="66">
        <f>IFERROR(Daten!J30/Daten!H30,"- ")</f>
        <v>1.5858697023601314</v>
      </c>
      <c r="L30" s="65">
        <f>IFERROR(Daten!L30/Daten!O30,"- ")</f>
        <v>13.607887146417422</v>
      </c>
      <c r="M30" s="68"/>
      <c r="N30" s="68"/>
      <c r="O30" s="65">
        <f>IFERROR(Daten!N30/Daten!L30,"- ")</f>
        <v>1.7030630113229894</v>
      </c>
    </row>
    <row r="31" spans="2:15" ht="15" customHeight="1" thickBot="1" x14ac:dyDescent="0.25">
      <c r="B31" s="102" t="s">
        <v>37</v>
      </c>
      <c r="C31" s="54" t="s">
        <v>11</v>
      </c>
      <c r="D31" s="75">
        <f>IFERROR(Daten!D31/Daten!G31,"- ")</f>
        <v>14.442916093535077</v>
      </c>
      <c r="E31" s="76">
        <f>IFERROR(Daten!D31/Daten!E31,"- ")</f>
        <v>22.058823529411764</v>
      </c>
      <c r="F31" s="76">
        <f>IFERROR(Daten!F31/Daten!E31,"- ")</f>
        <v>40.803921568627452</v>
      </c>
      <c r="G31" s="77">
        <f>IFERROR(Daten!F31/Daten!D31,"- ")</f>
        <v>1.8497777777777777</v>
      </c>
      <c r="H31" s="75">
        <f>IFERROR(Daten!H31/Daten!K31,"- ")</f>
        <v>12.51694915254237</v>
      </c>
      <c r="I31" s="76">
        <f>IFERROR(Daten!H31/Daten!I31,"- ")</f>
        <v>19.181818181818183</v>
      </c>
      <c r="J31" s="76">
        <f>IFERROR(Daten!J31/Daten!I31,"- ")</f>
        <v>39.545454545454547</v>
      </c>
      <c r="K31" s="77">
        <f>IFERROR(Daten!J31/Daten!H31,"- ")</f>
        <v>2.0616113744075828</v>
      </c>
      <c r="L31" s="76">
        <f>IFERROR(Daten!L31/Daten!O31,"- ")</f>
        <v>14.100263852242744</v>
      </c>
      <c r="M31" s="76">
        <f>IFERROR(Daten!L31/Daten!M31,"- ")</f>
        <v>21.548387096774192</v>
      </c>
      <c r="N31" s="76">
        <f>IFERROR(Daten!N31/Daten!M31,"- ")</f>
        <v>40.58064516129032</v>
      </c>
      <c r="O31" s="76">
        <f>IFERROR(Daten!N31/Daten!L31,"- ")</f>
        <v>1.8832335329341316</v>
      </c>
    </row>
    <row r="32" spans="2:15" ht="15" customHeight="1" thickBot="1" x14ac:dyDescent="0.25">
      <c r="B32" s="96"/>
      <c r="C32" s="13" t="s">
        <v>38</v>
      </c>
      <c r="D32" s="61">
        <f>IFERROR(Daten!D32/Daten!G32,"- ")</f>
        <v>20.984749455337695</v>
      </c>
      <c r="E32" s="62">
        <f>IFERROR(Daten!D32/Daten!E32,"- ")</f>
        <v>28.666666666666668</v>
      </c>
      <c r="F32" s="62">
        <f>IFERROR(Daten!F32/Daten!E32,"- ")</f>
        <v>37.083333333333336</v>
      </c>
      <c r="G32" s="63">
        <f>IFERROR(Daten!F32/Daten!D32,"- ")</f>
        <v>1.2936046511627908</v>
      </c>
      <c r="H32" s="61" t="str">
        <f>IFERROR(Daten!H32/Daten!K32,"- ")</f>
        <v xml:space="preserve">- </v>
      </c>
      <c r="I32" s="62" t="str">
        <f>IFERROR(Daten!H32/Daten!I32,"- ")</f>
        <v xml:space="preserve">- </v>
      </c>
      <c r="J32" s="62" t="str">
        <f>IFERROR(Daten!J32/Daten!I32,"- ")</f>
        <v xml:space="preserve">- </v>
      </c>
      <c r="K32" s="63" t="str">
        <f>IFERROR(Daten!J32/Daten!H32,"- ")</f>
        <v xml:space="preserve">- </v>
      </c>
      <c r="L32" s="62">
        <f>IFERROR(Daten!L32/Daten!O32,"- ")</f>
        <v>20.984749455337695</v>
      </c>
      <c r="M32" s="62">
        <f>IFERROR(Daten!L32/Daten!M32,"- ")</f>
        <v>28.666666666666668</v>
      </c>
      <c r="N32" s="62">
        <f>IFERROR(Daten!N32/Daten!M32,"- ")</f>
        <v>37.083333333333336</v>
      </c>
      <c r="O32" s="62">
        <f>IFERROR(Daten!N32/Daten!L32,"- ")</f>
        <v>1.2936046511627908</v>
      </c>
    </row>
    <row r="33" spans="2:15" ht="15" customHeight="1" thickBot="1" x14ac:dyDescent="0.25">
      <c r="B33" s="96"/>
      <c r="C33" s="18" t="s">
        <v>12</v>
      </c>
      <c r="D33" s="64">
        <f>IFERROR(Daten!D33/Daten!G33,"- ")</f>
        <v>15.580303030303032</v>
      </c>
      <c r="E33" s="65">
        <f>IFERROR(Daten!D33/Daten!E33,"- ")</f>
        <v>23.317460317460316</v>
      </c>
      <c r="F33" s="65">
        <f>IFERROR(Daten!F33/Daten!E33,"- ")</f>
        <v>40.095238095238095</v>
      </c>
      <c r="G33" s="66">
        <f>IFERROR(Daten!F33/Daten!D33,"- ")</f>
        <v>1.7195371000680735</v>
      </c>
      <c r="H33" s="64">
        <f>IFERROR(Daten!H33/Daten!K33,"- ")</f>
        <v>12.51694915254237</v>
      </c>
      <c r="I33" s="65">
        <f>IFERROR(Daten!H33/Daten!I33,"- ")</f>
        <v>19.181818181818183</v>
      </c>
      <c r="J33" s="65">
        <f>IFERROR(Daten!J33/Daten!I33,"- ")</f>
        <v>39.545454545454547</v>
      </c>
      <c r="K33" s="66">
        <f>IFERROR(Daten!J33/Daten!H33,"- ")</f>
        <v>2.0616113744075828</v>
      </c>
      <c r="L33" s="65">
        <f>IFERROR(Daten!L33/Daten!O33,"- ")</f>
        <v>15.115681233933163</v>
      </c>
      <c r="M33" s="65">
        <f>IFERROR(Daten!L33/Daten!M33,"- ")</f>
        <v>22.702702702702702</v>
      </c>
      <c r="N33" s="65">
        <f>IFERROR(Daten!N33/Daten!M33,"- ")</f>
        <v>40.013513513513516</v>
      </c>
      <c r="O33" s="65">
        <f>IFERROR(Daten!N33/Daten!L33,"- ")</f>
        <v>1.7625</v>
      </c>
    </row>
    <row r="34" spans="2:15" ht="15" customHeight="1" thickBot="1" x14ac:dyDescent="0.25">
      <c r="B34" s="96"/>
      <c r="C34" s="44" t="s">
        <v>39</v>
      </c>
      <c r="D34" s="61">
        <f>IFERROR(Daten!D34/Daten!G34,"- ")</f>
        <v>13.553880266075389</v>
      </c>
      <c r="E34" s="62">
        <f>IFERROR(Daten!D34/Daten!E34,"- ")</f>
        <v>19.1864406779661</v>
      </c>
      <c r="F34" s="62">
        <f>IFERROR(Daten!F34/Daten!E34,"- ")</f>
        <v>37.305084745762713</v>
      </c>
      <c r="G34" s="63">
        <f>IFERROR(Daten!F34/Daten!D34,"- ")</f>
        <v>1.9443462897526502</v>
      </c>
      <c r="H34" s="61">
        <f>IFERROR(Daten!H34/Daten!K34,"- ")</f>
        <v>11.973316391359592</v>
      </c>
      <c r="I34" s="62">
        <f>IFERROR(Daten!H34/Daten!I34,"- ")</f>
        <v>20.529411764705884</v>
      </c>
      <c r="J34" s="62">
        <f>IFERROR(Daten!J34/Daten!I34,"- ")</f>
        <v>40.764705882352942</v>
      </c>
      <c r="K34" s="63">
        <f>IFERROR(Daten!J34/Daten!H34,"- ")</f>
        <v>1.9856733524355301</v>
      </c>
      <c r="L34" s="62">
        <f>IFERROR(Daten!L34/Daten!O34,"- ")</f>
        <v>13.144970414201183</v>
      </c>
      <c r="M34" s="62">
        <f>IFERROR(Daten!L34/Daten!M34,"- ")</f>
        <v>19.486842105263158</v>
      </c>
      <c r="N34" s="62">
        <f>IFERROR(Daten!N34/Daten!M34,"- ")</f>
        <v>38.078947368421055</v>
      </c>
      <c r="O34" s="62">
        <f>IFERROR(Daten!N34/Daten!L34,"- ")</f>
        <v>1.9540850776502363</v>
      </c>
    </row>
    <row r="35" spans="2:15" ht="15" customHeight="1" thickBot="1" x14ac:dyDescent="0.25">
      <c r="B35" s="96"/>
      <c r="C35" s="44" t="s">
        <v>14</v>
      </c>
      <c r="D35" s="61">
        <f>IFERROR(Daten!D35/Daten!G35,"- ")</f>
        <v>14.363636363636363</v>
      </c>
      <c r="E35" s="62">
        <f>IFERROR(Daten!D35/Daten!E35,"- ")</f>
        <v>25.720930232558139</v>
      </c>
      <c r="F35" s="62">
        <f>IFERROR(Daten!F35/Daten!E35,"- ")</f>
        <v>44.581395348837212</v>
      </c>
      <c r="G35" s="63">
        <f>IFERROR(Daten!F35/Daten!D35,"- ")</f>
        <v>1.7332730560578662</v>
      </c>
      <c r="H35" s="61" t="str">
        <f>IFERROR(Daten!H35/Daten!K35,"- ")</f>
        <v xml:space="preserve">- </v>
      </c>
      <c r="I35" s="62" t="str">
        <f>IFERROR(Daten!H35/Daten!I35,"- ")</f>
        <v xml:space="preserve">- </v>
      </c>
      <c r="J35" s="62" t="str">
        <f>IFERROR(Daten!J35/Daten!I35,"- ")</f>
        <v xml:space="preserve">- </v>
      </c>
      <c r="K35" s="63" t="str">
        <f>IFERROR(Daten!J35/Daten!H35,"- ")</f>
        <v xml:space="preserve">- </v>
      </c>
      <c r="L35" s="62">
        <f>IFERROR(Daten!L35/Daten!O35,"- ")</f>
        <v>14.363636363636363</v>
      </c>
      <c r="M35" s="62">
        <f>IFERROR(Daten!L35/Daten!M35,"- ")</f>
        <v>25.720930232558139</v>
      </c>
      <c r="N35" s="62">
        <f>IFERROR(Daten!N35/Daten!M35,"- ")</f>
        <v>44.581395348837212</v>
      </c>
      <c r="O35" s="62">
        <f>IFERROR(Daten!N35/Daten!L35,"- ")</f>
        <v>1.7332730560578662</v>
      </c>
    </row>
    <row r="36" spans="2:15" ht="15" customHeight="1" thickBot="1" x14ac:dyDescent="0.25">
      <c r="B36" s="96"/>
      <c r="C36" s="44" t="s">
        <v>40</v>
      </c>
      <c r="D36" s="61">
        <f>IFERROR(Daten!D36/Daten!G36,"- ")</f>
        <v>14.25688073394495</v>
      </c>
      <c r="E36" s="62">
        <f>IFERROR(Daten!D36/Daten!E36,"- ")</f>
        <v>28.777777777777779</v>
      </c>
      <c r="F36" s="62">
        <f>IFERROR(Daten!F36/Daten!E36,"- ")</f>
        <v>52.5</v>
      </c>
      <c r="G36" s="63">
        <f>IFERROR(Daten!F36/Daten!D36,"- ")</f>
        <v>1.8243243243243243</v>
      </c>
      <c r="H36" s="61" t="str">
        <f>IFERROR(Daten!H36/Daten!K36,"- ")</f>
        <v xml:space="preserve">- </v>
      </c>
      <c r="I36" s="62" t="str">
        <f>IFERROR(Daten!H36/Daten!I36,"- ")</f>
        <v xml:space="preserve">- </v>
      </c>
      <c r="J36" s="62" t="str">
        <f>IFERROR(Daten!J36/Daten!I36,"- ")</f>
        <v xml:space="preserve">- </v>
      </c>
      <c r="K36" s="63" t="str">
        <f>IFERROR(Daten!J36/Daten!H36,"- ")</f>
        <v xml:space="preserve">- </v>
      </c>
      <c r="L36" s="62">
        <f>IFERROR(Daten!L36/Daten!O36,"- ")</f>
        <v>14.25688073394495</v>
      </c>
      <c r="M36" s="62">
        <f>IFERROR(Daten!L36/Daten!M36,"- ")</f>
        <v>28.777777777777779</v>
      </c>
      <c r="N36" s="62">
        <f>IFERROR(Daten!N36/Daten!M36,"- ")</f>
        <v>52.5</v>
      </c>
      <c r="O36" s="62">
        <f>IFERROR(Daten!N36/Daten!L36,"- ")</f>
        <v>1.8243243243243243</v>
      </c>
    </row>
    <row r="37" spans="2:15" ht="15" customHeight="1" thickBot="1" x14ac:dyDescent="0.25">
      <c r="B37" s="96"/>
      <c r="C37" s="18" t="s">
        <v>16</v>
      </c>
      <c r="D37" s="64">
        <f>IFERROR(Daten!D37/Daten!G37,"- ")</f>
        <v>14.000376293508936</v>
      </c>
      <c r="E37" s="65">
        <f>IFERROR(Daten!D37/Daten!E37,"- ")</f>
        <v>22.966666666666665</v>
      </c>
      <c r="F37" s="65">
        <f>IFERROR(Daten!F37/Daten!E37,"- ")</f>
        <v>42.19166666666667</v>
      </c>
      <c r="G37" s="66">
        <f>IFERROR(Daten!F37/Daten!D37,"- ")</f>
        <v>1.8370827285921625</v>
      </c>
      <c r="H37" s="64">
        <f>IFERROR(Daten!H37/Daten!K37,"- ")</f>
        <v>11.973316391359592</v>
      </c>
      <c r="I37" s="65">
        <f>IFERROR(Daten!H37/Daten!I37,"- ")</f>
        <v>20.529411764705884</v>
      </c>
      <c r="J37" s="65">
        <f>IFERROR(Daten!J37/Daten!I37,"- ")</f>
        <v>40.764705882352942</v>
      </c>
      <c r="K37" s="66">
        <f>IFERROR(Daten!J37/Daten!H37,"- ")</f>
        <v>1.9856733524355301</v>
      </c>
      <c r="L37" s="65">
        <f>IFERROR(Daten!L37/Daten!O37,"- ")</f>
        <v>13.738938053097343</v>
      </c>
      <c r="M37" s="65">
        <f>IFERROR(Daten!L37/Daten!M37,"- ")</f>
        <v>22.664233576642335</v>
      </c>
      <c r="N37" s="65">
        <f>IFERROR(Daten!N37/Daten!M37,"- ")</f>
        <v>42.014598540145982</v>
      </c>
      <c r="O37" s="65">
        <f>IFERROR(Daten!N37/Daten!L37,"- ")</f>
        <v>1.8537842190016103</v>
      </c>
    </row>
    <row r="38" spans="2:15" ht="15" customHeight="1" thickBot="1" x14ac:dyDescent="0.25">
      <c r="B38" s="96"/>
      <c r="C38" s="44" t="s">
        <v>41</v>
      </c>
      <c r="D38" s="61">
        <f>IFERROR(Daten!D38/Daten!G38,"- ")</f>
        <v>6.7708333333333339</v>
      </c>
      <c r="E38" s="67"/>
      <c r="F38" s="67"/>
      <c r="G38" s="63">
        <f>IFERROR(Daten!F38/Daten!D38,"- ")</f>
        <v>3.6923076923076925</v>
      </c>
      <c r="H38" s="61" t="str">
        <f>IFERROR(Daten!H38/Daten!K38,"- ")</f>
        <v xml:space="preserve">- </v>
      </c>
      <c r="I38" s="67"/>
      <c r="J38" s="67"/>
      <c r="K38" s="63" t="str">
        <f>IFERROR(Daten!J38/Daten!H38,"- ")</f>
        <v xml:space="preserve">- </v>
      </c>
      <c r="L38" s="62">
        <f>IFERROR(Daten!L38/Daten!O38,"- ")</f>
        <v>6.7708333333333339</v>
      </c>
      <c r="M38" s="67"/>
      <c r="N38" s="67"/>
      <c r="O38" s="62">
        <f>IFERROR(Daten!N38/Daten!L38,"- ")</f>
        <v>3.6923076923076925</v>
      </c>
    </row>
    <row r="39" spans="2:15" ht="15" customHeight="1" thickBot="1" x14ac:dyDescent="0.25">
      <c r="B39" s="96"/>
      <c r="C39" s="44" t="s">
        <v>18</v>
      </c>
      <c r="D39" s="61">
        <f>IFERROR(Daten!D39/Daten!G39,"- ")</f>
        <v>12.690897984117287</v>
      </c>
      <c r="E39" s="67"/>
      <c r="F39" s="67"/>
      <c r="G39" s="63">
        <f>IFERROR(Daten!F39/Daten!D39,"- ")</f>
        <v>1.8158844765342961</v>
      </c>
      <c r="H39" s="61" t="str">
        <f>IFERROR(Daten!H39/Daten!K39,"- ")</f>
        <v xml:space="preserve">- </v>
      </c>
      <c r="I39" s="67"/>
      <c r="J39" s="67"/>
      <c r="K39" s="63" t="str">
        <f>IFERROR(Daten!J39/Daten!H39,"- ")</f>
        <v xml:space="preserve">- </v>
      </c>
      <c r="L39" s="62">
        <f>IFERROR(Daten!L39/Daten!O39,"- ")</f>
        <v>12.690897984117287</v>
      </c>
      <c r="M39" s="67"/>
      <c r="N39" s="67"/>
      <c r="O39" s="62">
        <f>IFERROR(Daten!N39/Daten!L39,"- ")</f>
        <v>1.8158844765342961</v>
      </c>
    </row>
    <row r="40" spans="2:15" ht="15" customHeight="1" thickBot="1" x14ac:dyDescent="0.25">
      <c r="B40" s="96"/>
      <c r="C40" s="44" t="s">
        <v>42</v>
      </c>
      <c r="D40" s="61">
        <f>IFERROR(Daten!D40/Daten!G40,"- ")</f>
        <v>12.271540469973891</v>
      </c>
      <c r="E40" s="67"/>
      <c r="F40" s="67"/>
      <c r="G40" s="63">
        <f>IFERROR(Daten!F40/Daten!D40,"- ")</f>
        <v>1.9787234042553192</v>
      </c>
      <c r="H40" s="61" t="str">
        <f>IFERROR(Daten!H40/Daten!K40,"- ")</f>
        <v xml:space="preserve">- </v>
      </c>
      <c r="I40" s="67"/>
      <c r="J40" s="67"/>
      <c r="K40" s="63" t="str">
        <f>IFERROR(Daten!J40/Daten!H40,"- ")</f>
        <v xml:space="preserve">- </v>
      </c>
      <c r="L40" s="62">
        <f>IFERROR(Daten!L40/Daten!O40,"- ")</f>
        <v>12.271540469973891</v>
      </c>
      <c r="M40" s="67"/>
      <c r="N40" s="67"/>
      <c r="O40" s="62">
        <f>IFERROR(Daten!N40/Daten!L40,"- ")</f>
        <v>1.9787234042553192</v>
      </c>
    </row>
    <row r="41" spans="2:15" ht="15" customHeight="1" thickBot="1" x14ac:dyDescent="0.25">
      <c r="B41" s="96"/>
      <c r="C41" s="18" t="s">
        <v>19</v>
      </c>
      <c r="D41" s="64">
        <f>IFERROR(Daten!D41/Daten!G41,"- ")</f>
        <v>11.88258232235702</v>
      </c>
      <c r="E41" s="68"/>
      <c r="F41" s="68"/>
      <c r="G41" s="66">
        <f>IFERROR(Daten!F41/Daten!D41,"- ")</f>
        <v>1.9772105742935278</v>
      </c>
      <c r="H41" s="64" t="str">
        <f>IFERROR(Daten!H41/Daten!K41,"- ")</f>
        <v xml:space="preserve">- </v>
      </c>
      <c r="I41" s="68"/>
      <c r="J41" s="68"/>
      <c r="K41" s="66" t="str">
        <f>IFERROR(Daten!J41/Daten!H41,"- ")</f>
        <v xml:space="preserve">- </v>
      </c>
      <c r="L41" s="65">
        <f>IFERROR(Daten!L41/Daten!O41,"- ")</f>
        <v>11.88258232235702</v>
      </c>
      <c r="M41" s="68"/>
      <c r="N41" s="68"/>
      <c r="O41" s="65">
        <f>IFERROR(Daten!N41/Daten!L41,"- ")</f>
        <v>1.9772105742935278</v>
      </c>
    </row>
    <row r="42" spans="2:15" ht="15" customHeight="1" thickBot="1" x14ac:dyDescent="0.25">
      <c r="B42" s="96"/>
      <c r="C42" s="59" t="s">
        <v>20</v>
      </c>
      <c r="D42" s="69">
        <f>IFERROR(Daten!D42/Daten!G42,"- ")</f>
        <v>5.6123595505617976</v>
      </c>
      <c r="E42" s="70">
        <f>IFERROR(Daten!D42/Daten!E42,"- ")</f>
        <v>9.25</v>
      </c>
      <c r="F42" s="70">
        <f>IFERROR(Daten!F42/Daten!E42,"- ")</f>
        <v>44.5</v>
      </c>
      <c r="G42" s="71">
        <f>IFERROR(Daten!F42/Daten!D42,"- ")</f>
        <v>4.8108108108108105</v>
      </c>
      <c r="H42" s="69" t="str">
        <f>IFERROR(Daten!H42/Daten!K42,"- ")</f>
        <v xml:space="preserve">- </v>
      </c>
      <c r="I42" s="70" t="str">
        <f>IFERROR(Daten!H42/Daten!I42,"- ")</f>
        <v xml:space="preserve">- </v>
      </c>
      <c r="J42" s="70" t="str">
        <f>IFERROR(Daten!J42/Daten!I42,"- ")</f>
        <v xml:space="preserve">- </v>
      </c>
      <c r="K42" s="71" t="str">
        <f>IFERROR(Daten!J42/Daten!H42,"- ")</f>
        <v xml:space="preserve">- </v>
      </c>
      <c r="L42" s="70">
        <f>IFERROR(Daten!L42/Daten!O42,"- ")</f>
        <v>5.6123595505617976</v>
      </c>
      <c r="M42" s="70">
        <f>IFERROR(Daten!L42/Daten!M42,"- ")</f>
        <v>9.25</v>
      </c>
      <c r="N42" s="70">
        <f>IFERROR(Daten!N42/Daten!M42,"- ")</f>
        <v>44.5</v>
      </c>
      <c r="O42" s="70">
        <f>IFERROR(Daten!N42/Daten!L42,"- ")</f>
        <v>4.8108108108108105</v>
      </c>
    </row>
    <row r="43" spans="2:15" ht="15" customHeight="1" thickBot="1" x14ac:dyDescent="0.25">
      <c r="B43" s="96"/>
      <c r="C43" s="18" t="s">
        <v>23</v>
      </c>
      <c r="D43" s="64">
        <f>IFERROR(Daten!D43/Daten!G43,"- ")</f>
        <v>13.473521312012309</v>
      </c>
      <c r="E43" s="65" t="str">
        <f>IFERROR(Daten!D43/Daten!E43,"- ")</f>
        <v xml:space="preserve">- </v>
      </c>
      <c r="F43" s="65" t="str">
        <f>IFERROR(Daten!F43/Daten!E43,"- ")</f>
        <v xml:space="preserve">- </v>
      </c>
      <c r="G43" s="66">
        <f>IFERROR(Daten!F43/Daten!D43,"- ")</f>
        <v>1.89434934658568</v>
      </c>
      <c r="H43" s="64">
        <f>IFERROR(Daten!H43/Daten!K43,"- ")</f>
        <v>12.172512938470383</v>
      </c>
      <c r="I43" s="65" t="str">
        <f>IFERROR(Daten!H43/Daten!I43,"- ")</f>
        <v xml:space="preserve">- </v>
      </c>
      <c r="J43" s="65" t="str">
        <f>IFERROR(Daten!J43/Daten!I43,"- ")</f>
        <v xml:space="preserve">- </v>
      </c>
      <c r="K43" s="66">
        <f>IFERROR(Daten!J43/Daten!H43,"- ")</f>
        <v>2.0142857142857142</v>
      </c>
      <c r="L43" s="65">
        <f>IFERROR(Daten!L43/Daten!O43,"- ")</f>
        <v>13.340289221741378</v>
      </c>
      <c r="M43" s="65" t="str">
        <f>IFERROR(Daten!L43/Daten!M43,"- ")</f>
        <v xml:space="preserve">- </v>
      </c>
      <c r="N43" s="65" t="str">
        <f>IFERROR(Daten!N43/Daten!M43,"- ")</f>
        <v xml:space="preserve">- </v>
      </c>
      <c r="O43" s="65">
        <f>IFERROR(Daten!N43/Daten!L43,"- ")</f>
        <v>1.9055564825629903</v>
      </c>
    </row>
    <row r="44" spans="2:15" ht="15" customHeight="1" thickBot="1" x14ac:dyDescent="0.25">
      <c r="B44" s="96"/>
      <c r="C44" s="44" t="s">
        <v>25</v>
      </c>
      <c r="D44" s="61">
        <f>IFERROR(Daten!D44/Daten!G44,"- ")</f>
        <v>29.338235294117649</v>
      </c>
      <c r="E44" s="62">
        <f>IFERROR(Daten!D44/Daten!E44,"- ")</f>
        <v>19.95</v>
      </c>
      <c r="F44" s="62">
        <f>IFERROR(Daten!F44/Daten!E44,"- ")</f>
        <v>17</v>
      </c>
      <c r="G44" s="63">
        <f>IFERROR(Daten!F44/Daten!D44,"- ")</f>
        <v>0.85213032581453629</v>
      </c>
      <c r="H44" s="61">
        <f>IFERROR(Daten!H44/Daten!K44,"- ")</f>
        <v>7.8488372093023253</v>
      </c>
      <c r="I44" s="62">
        <f>IFERROR(Daten!H44/Daten!I44,"- ")</f>
        <v>13.5</v>
      </c>
      <c r="J44" s="62">
        <f>IFERROR(Daten!J44/Daten!I44,"- ")</f>
        <v>43</v>
      </c>
      <c r="K44" s="63">
        <f>IFERROR(Daten!J44/Daten!H44,"- ")</f>
        <v>3.1851851851851851</v>
      </c>
      <c r="L44" s="62">
        <f>IFERROR(Daten!L44/Daten!O44,"- ")</f>
        <v>25</v>
      </c>
      <c r="M44" s="62">
        <f>IFERROR(Daten!L44/Daten!M44,"- ")</f>
        <v>19.363636363636363</v>
      </c>
      <c r="N44" s="62">
        <f>IFERROR(Daten!N44/Daten!M44,"- ")</f>
        <v>19.363636363636363</v>
      </c>
      <c r="O44" s="62">
        <f>IFERROR(Daten!N44/Daten!L44,"- ")</f>
        <v>1</v>
      </c>
    </row>
    <row r="45" spans="2:15" ht="15" customHeight="1" thickBot="1" x14ac:dyDescent="0.25">
      <c r="B45" s="96"/>
      <c r="C45" s="44" t="s">
        <v>27</v>
      </c>
      <c r="D45" s="61" t="str">
        <f>IFERROR(Daten!D45/Daten!G45,"- ")</f>
        <v xml:space="preserve">- </v>
      </c>
      <c r="E45" s="62" t="str">
        <f>IFERROR(Daten!D45/Daten!E45,"- ")</f>
        <v xml:space="preserve">- </v>
      </c>
      <c r="F45" s="62" t="str">
        <f>IFERROR(Daten!F45/Daten!E45,"- ")</f>
        <v xml:space="preserve">- </v>
      </c>
      <c r="G45" s="63" t="str">
        <f>IFERROR(Daten!F45/Daten!D45,"- ")</f>
        <v xml:space="preserve">- </v>
      </c>
      <c r="H45" s="61" t="str">
        <f>IFERROR(Daten!H45/Daten!K45,"- ")</f>
        <v xml:space="preserve">- </v>
      </c>
      <c r="I45" s="62" t="str">
        <f>IFERROR(Daten!H45/Daten!I45,"- ")</f>
        <v xml:space="preserve">- </v>
      </c>
      <c r="J45" s="62" t="str">
        <f>IFERROR(Daten!J45/Daten!I45,"- ")</f>
        <v xml:space="preserve">- </v>
      </c>
      <c r="K45" s="63" t="str">
        <f>IFERROR(Daten!J45/Daten!H45,"- ")</f>
        <v xml:space="preserve">- </v>
      </c>
      <c r="L45" s="62" t="str">
        <f>IFERROR(Daten!L45/Daten!O45,"- ")</f>
        <v xml:space="preserve">- </v>
      </c>
      <c r="M45" s="62" t="str">
        <f>IFERROR(Daten!L45/Daten!M45,"- ")</f>
        <v xml:space="preserve">- </v>
      </c>
      <c r="N45" s="62" t="str">
        <f>IFERROR(Daten!N45/Daten!M45,"- ")</f>
        <v xml:space="preserve">- </v>
      </c>
      <c r="O45" s="62" t="str">
        <f>IFERROR(Daten!N45/Daten!L45,"- ")</f>
        <v xml:space="preserve">- </v>
      </c>
    </row>
    <row r="46" spans="2:15" ht="15" customHeight="1" thickBot="1" x14ac:dyDescent="0.25">
      <c r="B46" s="96"/>
      <c r="C46" s="44" t="s">
        <v>32</v>
      </c>
      <c r="D46" s="61">
        <f>IFERROR(Daten!D46/Daten!G46,"- ")</f>
        <v>8.5029069767441854</v>
      </c>
      <c r="E46" s="62">
        <f>IFERROR(Daten!D46/Daten!E46,"- ")</f>
        <v>11.7</v>
      </c>
      <c r="F46" s="62">
        <f>IFERROR(Daten!F46/Daten!E46,"- ")</f>
        <v>32.9</v>
      </c>
      <c r="G46" s="63">
        <f>IFERROR(Daten!F46/Daten!D46,"- ")</f>
        <v>2.8119658119658117</v>
      </c>
      <c r="H46" s="61" t="str">
        <f>IFERROR(Daten!H46/Daten!K46,"- ")</f>
        <v xml:space="preserve">- </v>
      </c>
      <c r="I46" s="62" t="str">
        <f>IFERROR(Daten!H46/Daten!I46,"- ")</f>
        <v xml:space="preserve">- </v>
      </c>
      <c r="J46" s="62" t="str">
        <f>IFERROR(Daten!J46/Daten!I46,"- ")</f>
        <v xml:space="preserve">- </v>
      </c>
      <c r="K46" s="63" t="str">
        <f>IFERROR(Daten!J46/Daten!H46,"- ")</f>
        <v xml:space="preserve">- </v>
      </c>
      <c r="L46" s="62">
        <f>IFERROR(Daten!L46/Daten!O46,"- ")</f>
        <v>0</v>
      </c>
      <c r="M46" s="62" t="str">
        <f>IFERROR(Daten!L46/Daten!M46,"- ")</f>
        <v xml:space="preserve">- </v>
      </c>
      <c r="N46" s="62" t="str">
        <f>IFERROR(Daten!N46/Daten!M46,"- ")</f>
        <v xml:space="preserve">- </v>
      </c>
      <c r="O46" s="62" t="str">
        <f>IFERROR(Daten!N46/Daten!L46,"- ")</f>
        <v xml:space="preserve">- </v>
      </c>
    </row>
    <row r="47" spans="2:15" ht="15" customHeight="1" thickBot="1" x14ac:dyDescent="0.25">
      <c r="B47" s="96"/>
      <c r="C47" s="44" t="s">
        <v>33</v>
      </c>
      <c r="D47" s="61">
        <f>IFERROR(Daten!D47/Daten!G47,"- ")</f>
        <v>19.013303769401332</v>
      </c>
      <c r="E47" s="62">
        <f>IFERROR(Daten!D47/Daten!E47,"- ")</f>
        <v>20.176470588235293</v>
      </c>
      <c r="F47" s="62">
        <f>IFERROR(Daten!F47/Daten!E47,"- ")</f>
        <v>25.058823529411764</v>
      </c>
      <c r="G47" s="63">
        <f>IFERROR(Daten!F47/Daten!D47,"- ")</f>
        <v>1.2419825072886297</v>
      </c>
      <c r="H47" s="61" t="str">
        <f>IFERROR(Daten!H47/Daten!K47,"- ")</f>
        <v xml:space="preserve">- </v>
      </c>
      <c r="I47" s="62" t="str">
        <f>IFERROR(Daten!H47/Daten!I47,"- ")</f>
        <v xml:space="preserve">- </v>
      </c>
      <c r="J47" s="62" t="str">
        <f>IFERROR(Daten!J47/Daten!I47,"- ")</f>
        <v xml:space="preserve">- </v>
      </c>
      <c r="K47" s="63" t="str">
        <f>IFERROR(Daten!J47/Daten!H47,"- ")</f>
        <v xml:space="preserve">- </v>
      </c>
      <c r="L47" s="62">
        <f>IFERROR(Daten!L47/Daten!O47,"- ")</f>
        <v>19.013303769401332</v>
      </c>
      <c r="M47" s="62">
        <f>IFERROR(Daten!L47/Daten!M47,"- ")</f>
        <v>20.176470588235293</v>
      </c>
      <c r="N47" s="62">
        <f>IFERROR(Daten!N47/Daten!M47,"- ")</f>
        <v>25.058823529411764</v>
      </c>
      <c r="O47" s="62">
        <f>IFERROR(Daten!N47/Daten!L47,"- ")</f>
        <v>1.2419825072886297</v>
      </c>
    </row>
    <row r="48" spans="2:15" ht="15" customHeight="1" thickBot="1" x14ac:dyDescent="0.25">
      <c r="B48" s="96"/>
      <c r="C48" s="44" t="s">
        <v>34</v>
      </c>
      <c r="D48" s="61">
        <f>IFERROR(Daten!D48/Daten!G48,"- ")</f>
        <v>17.712177121771216</v>
      </c>
      <c r="E48" s="62">
        <f>IFERROR(Daten!D48/Daten!E48,"- ")</f>
        <v>14.4</v>
      </c>
      <c r="F48" s="62">
        <f>IFERROR(Daten!F48/Daten!E48,"- ")</f>
        <v>17.45</v>
      </c>
      <c r="G48" s="63">
        <f>IFERROR(Daten!F48/Daten!D48,"- ")</f>
        <v>1.2118055555555556</v>
      </c>
      <c r="H48" s="61" t="str">
        <f>IFERROR(Daten!H48/Daten!K48,"- ")</f>
        <v xml:space="preserve">- </v>
      </c>
      <c r="I48" s="62" t="str">
        <f>IFERROR(Daten!H48/Daten!I48,"- ")</f>
        <v xml:space="preserve">- </v>
      </c>
      <c r="J48" s="62" t="str">
        <f>IFERROR(Daten!J48/Daten!I48,"- ")</f>
        <v xml:space="preserve">- </v>
      </c>
      <c r="K48" s="63" t="str">
        <f>IFERROR(Daten!J48/Daten!H48,"- ")</f>
        <v xml:space="preserve">- </v>
      </c>
      <c r="L48" s="62">
        <f>IFERROR(Daten!L48/Daten!O48,"- ")</f>
        <v>17.712177121771216</v>
      </c>
      <c r="M48" s="62">
        <f>IFERROR(Daten!L48/Daten!M48,"- ")</f>
        <v>14.4</v>
      </c>
      <c r="N48" s="62">
        <f>IFERROR(Daten!N48/Daten!M48,"- ")</f>
        <v>17.45</v>
      </c>
      <c r="O48" s="62">
        <f>IFERROR(Daten!N48/Daten!L48,"- ")</f>
        <v>1.2118055555555556</v>
      </c>
    </row>
    <row r="49" spans="2:15" ht="15" customHeight="1" thickBot="1" x14ac:dyDescent="0.25">
      <c r="B49" s="96"/>
      <c r="C49" s="18" t="s">
        <v>35</v>
      </c>
      <c r="D49" s="64">
        <f>IFERROR(Daten!D49/Daten!G49,"- ")</f>
        <v>18.528553563984993</v>
      </c>
      <c r="E49" s="65">
        <f>IFERROR(Daten!D49/Daten!E49,"- ")</f>
        <v>17.096153846153847</v>
      </c>
      <c r="F49" s="65">
        <f>IFERROR(Daten!F49/Daten!E49,"- ")</f>
        <v>21.33653846153846</v>
      </c>
      <c r="G49" s="66">
        <f>IFERROR(Daten!F49/Daten!D49,"- ")</f>
        <v>1.2480314960629921</v>
      </c>
      <c r="H49" s="64">
        <f>IFERROR(Daten!H49/Daten!K49,"- ")</f>
        <v>7.8488372093023253</v>
      </c>
      <c r="I49" s="65">
        <f>IFERROR(Daten!H49/Daten!I49,"- ")</f>
        <v>13.5</v>
      </c>
      <c r="J49" s="65">
        <f>IFERROR(Daten!J49/Daten!I49,"- ")</f>
        <v>43</v>
      </c>
      <c r="K49" s="66">
        <f>IFERROR(Daten!J49/Daten!H49,"- ")</f>
        <v>3.1851851851851851</v>
      </c>
      <c r="L49" s="65">
        <f>IFERROR(Daten!L49/Daten!O49,"- ")</f>
        <v>18.158953722334005</v>
      </c>
      <c r="M49" s="65">
        <f>IFERROR(Daten!L49/Daten!M49,"- ")</f>
        <v>17.028301886792452</v>
      </c>
      <c r="N49" s="65">
        <f>IFERROR(Daten!N49/Daten!M49,"- ")</f>
        <v>21.745283018867923</v>
      </c>
      <c r="O49" s="65">
        <f>IFERROR(Daten!N49/Daten!L49,"- ")</f>
        <v>1.2770083102493075</v>
      </c>
    </row>
    <row r="50" spans="2:15" x14ac:dyDescent="0.2">
      <c r="B50" s="101"/>
      <c r="C50" s="45" t="s">
        <v>36</v>
      </c>
      <c r="D50" s="78">
        <f>IFERROR(Daten!D50/Daten!G50,"- ")</f>
        <v>14.445246911643626</v>
      </c>
      <c r="E50" s="79" t="str">
        <f>IFERROR(Daten!D50/Daten!E50,"- ")</f>
        <v xml:space="preserve">- </v>
      </c>
      <c r="F50" s="79" t="str">
        <f>IFERROR(Daten!F50/Daten!E50,"- ")</f>
        <v xml:space="preserve">- </v>
      </c>
      <c r="G50" s="80">
        <f>IFERROR(Daten!F50/Daten!D50,"- ")</f>
        <v>1.7349882124531966</v>
      </c>
      <c r="H50" s="78">
        <f>IFERROR(Daten!H50/Daten!K50,"- ")</f>
        <v>11.871706851461076</v>
      </c>
      <c r="I50" s="79" t="str">
        <f>IFERROR(Daten!H50/Daten!I50,"- ")</f>
        <v xml:space="preserve">- </v>
      </c>
      <c r="J50" s="79" t="str">
        <f>IFERROR(Daten!J50/Daten!I50,"- ")</f>
        <v xml:space="preserve">- </v>
      </c>
      <c r="K50" s="80">
        <f>IFERROR(Daten!J50/Daten!H50,"- ")</f>
        <v>2.0681431005110733</v>
      </c>
      <c r="L50" s="79">
        <f>IFERROR(Daten!L50/Daten!O50,"- ")</f>
        <v>14.213311052193646</v>
      </c>
      <c r="M50" s="79" t="str">
        <f>IFERROR(Daten!L50/Daten!M50,"- ")</f>
        <v xml:space="preserve">- </v>
      </c>
      <c r="N50" s="79" t="str">
        <f>IFERROR(Daten!N50/Daten!M50,"- ")</f>
        <v xml:space="preserve">- </v>
      </c>
      <c r="O50" s="79">
        <f>IFERROR(Daten!N50/Daten!L50,"- ")</f>
        <v>1.760066683765068</v>
      </c>
    </row>
    <row r="51" spans="2:15" ht="15" customHeight="1" thickBot="1" x14ac:dyDescent="0.25">
      <c r="B51" s="103" t="s">
        <v>43</v>
      </c>
      <c r="C51" s="81" t="s">
        <v>12</v>
      </c>
      <c r="D51" s="64">
        <f>IFERROR(Daten!D51/Daten!G51,"- ")</f>
        <v>14.054834748891565</v>
      </c>
      <c r="E51" s="65">
        <f>IFERROR(Daten!D51/Daten!E51,"- ")</f>
        <v>19.687871077184056</v>
      </c>
      <c r="F51" s="65">
        <f>IFERROR(Daten!F51/Daten!E51,"- ")</f>
        <v>33.472883802230704</v>
      </c>
      <c r="G51" s="66">
        <f>IFERROR(Daten!F51/Daten!D51,"- ")</f>
        <v>1.7001779253330174</v>
      </c>
      <c r="H51" s="64">
        <f>IFERROR(Daten!H51/Daten!K51,"- ")</f>
        <v>14.491170730829626</v>
      </c>
      <c r="I51" s="65">
        <f>IFERROR(Daten!H51/Daten!I51,"- ")</f>
        <v>21.457627118644069</v>
      </c>
      <c r="J51" s="65">
        <f>IFERROR(Daten!J51/Daten!I51,"- ")</f>
        <v>35.851694936991528</v>
      </c>
      <c r="K51" s="66">
        <f>IFERROR(Daten!J51/Daten!H51,"- ")</f>
        <v>1.6708135871109797</v>
      </c>
      <c r="L51" s="65">
        <f>IFERROR(Daten!L51/Daten!O51,"- ")</f>
        <v>14.131036913780317</v>
      </c>
      <c r="M51" s="65">
        <f>IFERROR(Daten!L51/Daten!M51,"- ")</f>
        <v>19.98303886925795</v>
      </c>
      <c r="N51" s="65">
        <f>IFERROR(Daten!N51/Daten!M51,"- ")</f>
        <v>33.869632514459362</v>
      </c>
      <c r="O51" s="65">
        <f>IFERROR(Daten!N51/Daten!L51,"- ")</f>
        <v>1.6949190128716933</v>
      </c>
    </row>
    <row r="52" spans="2:15" ht="15" customHeight="1" thickBot="1" x14ac:dyDescent="0.25">
      <c r="B52" s="96"/>
      <c r="C52" s="81" t="s">
        <v>16</v>
      </c>
      <c r="D52" s="64">
        <f>IFERROR(Daten!D52/Daten!G52,"- ")</f>
        <v>11.722536912404774</v>
      </c>
      <c r="E52" s="65">
        <f>IFERROR(Daten!D52/Daten!E52,"- ")</f>
        <v>21.502112676056338</v>
      </c>
      <c r="F52" s="65">
        <f>IFERROR(Daten!F52/Daten!E52,"- ")</f>
        <v>44.211489371189849</v>
      </c>
      <c r="G52" s="66">
        <f>IFERROR(Daten!F52/Daten!D52,"- ")</f>
        <v>2.0561462976808564</v>
      </c>
      <c r="H52" s="64">
        <f>IFERROR(Daten!H52/Daten!K52,"- ")</f>
        <v>12.875914345316348</v>
      </c>
      <c r="I52" s="65">
        <f>IFERROR(Daten!H52/Daten!I52,"- ")</f>
        <v>20.917888563049853</v>
      </c>
      <c r="J52" s="65">
        <f>IFERROR(Daten!J52/Daten!I52,"- ")</f>
        <v>38.487577160737672</v>
      </c>
      <c r="K52" s="66">
        <f>IFERROR(Daten!J52/Daten!H52,"- ")</f>
        <v>1.8399360453962634</v>
      </c>
      <c r="L52" s="65">
        <f>IFERROR(Daten!L52/Daten!O52,"- ")</f>
        <v>11.924823956845366</v>
      </c>
      <c r="M52" s="65">
        <f>IFERROR(Daten!L52/Daten!M52,"- ")</f>
        <v>21.388983532084044</v>
      </c>
      <c r="N52" s="65">
        <f>IFERROR(Daten!N52/Daten!M52,"- ")</f>
        <v>43.103111140772931</v>
      </c>
      <c r="O52" s="65">
        <f>IFERROR(Daten!N52/Daten!L52,"- ")</f>
        <v>2.0152014739792157</v>
      </c>
    </row>
    <row r="53" spans="2:15" ht="15" customHeight="1" thickBot="1" x14ac:dyDescent="0.25">
      <c r="B53" s="96"/>
      <c r="C53" s="81" t="s">
        <v>19</v>
      </c>
      <c r="D53" s="64">
        <f>IFERROR(Daten!D53/Daten!G53,"- ")</f>
        <v>12.417029041583934</v>
      </c>
      <c r="E53" s="82"/>
      <c r="F53" s="82"/>
      <c r="G53" s="66">
        <f>IFERROR(Daten!F53/Daten!D53,"- ")</f>
        <v>1.7901371853183734</v>
      </c>
      <c r="H53" s="64">
        <f>IFERROR(Daten!H53/Daten!K53,"- ")</f>
        <v>13.16814780353071</v>
      </c>
      <c r="I53" s="82"/>
      <c r="J53" s="82"/>
      <c r="K53" s="66">
        <f>IFERROR(Daten!J53/Daten!H53,"- ")</f>
        <v>1.5834673754785575</v>
      </c>
      <c r="L53" s="65">
        <f>IFERROR(Daten!L53/Daten!O53,"- ")</f>
        <v>12.537576664136584</v>
      </c>
      <c r="M53" s="82"/>
      <c r="N53" s="82"/>
      <c r="O53" s="65">
        <f>IFERROR(Daten!N53/Daten!L53,"- ")</f>
        <v>1.7553003921395833</v>
      </c>
    </row>
    <row r="54" spans="2:15" ht="15" customHeight="1" thickBot="1" x14ac:dyDescent="0.25">
      <c r="B54" s="96"/>
      <c r="C54" s="81" t="s">
        <v>20</v>
      </c>
      <c r="D54" s="64">
        <f>IFERROR(Daten!D54/Daten!G54,"- ")</f>
        <v>2.9609726440601034</v>
      </c>
      <c r="E54" s="65">
        <f>IFERROR(Daten!D54/Daten!E54,"- ")</f>
        <v>6.4428571428571431</v>
      </c>
      <c r="F54" s="65">
        <f>IFERROR(Daten!F54/Daten!E54,"- ")</f>
        <v>46.050000006285714</v>
      </c>
      <c r="G54" s="66">
        <f>IFERROR(Daten!F54/Daten!D54,"- ")</f>
        <v>7.1474501118403548</v>
      </c>
      <c r="H54" s="64" t="str">
        <f>IFERROR(Daten!H54/Daten!K54,"- ")</f>
        <v xml:space="preserve">- </v>
      </c>
      <c r="I54" s="65" t="str">
        <f>IFERROR(Daten!H54/Daten!I54,"- ")</f>
        <v xml:space="preserve">- </v>
      </c>
      <c r="J54" s="65" t="str">
        <f>IFERROR(Daten!J54/Daten!I54,"- ")</f>
        <v xml:space="preserve">- </v>
      </c>
      <c r="K54" s="66" t="str">
        <f>IFERROR(Daten!J54/Daten!H54,"- ")</f>
        <v xml:space="preserve">- </v>
      </c>
      <c r="L54" s="65">
        <f>IFERROR(Daten!L54/Daten!O54,"- ")</f>
        <v>2.9609726440601034</v>
      </c>
      <c r="M54" s="65">
        <f>IFERROR(Daten!L54/Daten!M54,"- ")</f>
        <v>6.4428571428571431</v>
      </c>
      <c r="N54" s="65">
        <f>IFERROR(Daten!N54/Daten!M54,"- ")</f>
        <v>46.050000006285714</v>
      </c>
      <c r="O54" s="65">
        <f>IFERROR(Daten!N54/Daten!L54,"- ")</f>
        <v>7.1474501118403548</v>
      </c>
    </row>
    <row r="55" spans="2:15" ht="15" customHeight="1" thickBot="1" x14ac:dyDescent="0.25">
      <c r="B55" s="96"/>
      <c r="C55" s="81" t="s">
        <v>22</v>
      </c>
      <c r="D55" s="64">
        <f>IFERROR(Daten!D55/Daten!G55,"- ")</f>
        <v>12.514002088412521</v>
      </c>
      <c r="E55" s="82"/>
      <c r="F55" s="82"/>
      <c r="G55" s="66">
        <f>IFERROR(Daten!F55/Daten!D55,"- ")</f>
        <v>1.7420435501172529</v>
      </c>
      <c r="H55" s="64">
        <f>IFERROR(Daten!H55/Daten!K55,"- ")</f>
        <v>7.3377540678118347</v>
      </c>
      <c r="I55" s="82"/>
      <c r="J55" s="82"/>
      <c r="K55" s="66">
        <f>IFERROR(Daten!J55/Daten!H55,"- ")</f>
        <v>2.5666666833333331</v>
      </c>
      <c r="L55" s="65">
        <f>IFERROR(Daten!L55/Daten!O55,"- ")</f>
        <v>11.756611386373253</v>
      </c>
      <c r="M55" s="82"/>
      <c r="N55" s="82"/>
      <c r="O55" s="65">
        <f>IFERROR(Daten!N55/Daten!L55,"- ")</f>
        <v>1.8173515988127855</v>
      </c>
    </row>
    <row r="56" spans="2:15" ht="15" customHeight="1" thickBot="1" x14ac:dyDescent="0.25">
      <c r="B56" s="96"/>
      <c r="C56" s="18" t="s">
        <v>23</v>
      </c>
      <c r="D56" s="64">
        <f>IFERROR(Daten!D56/Daten!G56,"- ")</f>
        <v>12.309925910920624</v>
      </c>
      <c r="E56" s="82"/>
      <c r="F56" s="82"/>
      <c r="G56" s="66">
        <f>IFERROR(Daten!F56/Daten!D56,"- ")</f>
        <v>1.9259020390904795</v>
      </c>
      <c r="H56" s="64">
        <f>IFERROR(Daten!H56/Daten!K56,"- ")</f>
        <v>13.415230743366086</v>
      </c>
      <c r="I56" s="82"/>
      <c r="J56" s="82"/>
      <c r="K56" s="66">
        <f>IFERROR(Daten!J56/Daten!H56,"- ")</f>
        <v>1.7532942624430627</v>
      </c>
      <c r="L56" s="65">
        <f>IFERROR(Daten!L56/Daten!O56,"- ")</f>
        <v>12.49645720396448</v>
      </c>
      <c r="M56" s="82"/>
      <c r="N56" s="82"/>
      <c r="O56" s="65">
        <f>IFERROR(Daten!N56/Daten!L56,"- ")</f>
        <v>1.8946310778518598</v>
      </c>
    </row>
    <row r="57" spans="2:15" ht="15" customHeight="1" thickBot="1" x14ac:dyDescent="0.25">
      <c r="B57" s="96"/>
      <c r="C57" s="18" t="s">
        <v>35</v>
      </c>
      <c r="D57" s="64">
        <f>IFERROR(Daten!D57/Daten!G57,"- ")</f>
        <v>19.463109613936762</v>
      </c>
      <c r="E57" s="65">
        <f>IFERROR(Daten!D57/Daten!E57,"- ")</f>
        <v>17.855575868372945</v>
      </c>
      <c r="F57" s="65">
        <f>IFERROR(Daten!F57/Daten!E57,"- ")</f>
        <v>19.882274695432052</v>
      </c>
      <c r="G57" s="66">
        <f>IFERROR(Daten!F57/Daten!D57,"- ")</f>
        <v>1.1135050945429847</v>
      </c>
      <c r="H57" s="64">
        <f>IFERROR(Daten!H57/Daten!K57,"- ")</f>
        <v>18.40693671200717</v>
      </c>
      <c r="I57" s="65">
        <f>IFERROR(Daten!H57/Daten!I57,"- ")</f>
        <v>15.253333333333334</v>
      </c>
      <c r="J57" s="65">
        <f>IFERROR(Daten!J57/Daten!I57,"- ")</f>
        <v>17.474331933788037</v>
      </c>
      <c r="K57" s="66">
        <f>IFERROR(Daten!J57/Daten!H57,"- ")</f>
        <v>1.1456074257291109</v>
      </c>
      <c r="L57" s="65">
        <f>IFERROR(Daten!L57/Daten!O57,"- ")</f>
        <v>19.253432765788467</v>
      </c>
      <c r="M57" s="65">
        <f>IFERROR(Daten!L57/Daten!M57,"- ")</f>
        <v>17.29555236728838</v>
      </c>
      <c r="N57" s="65">
        <f>IFERROR(Daten!N57/Daten!M57,"- ")</f>
        <v>19.364066066670787</v>
      </c>
      <c r="O57" s="65">
        <f>IFERROR(Daten!N57/Daten!L57,"- ")</f>
        <v>1.1195980131455445</v>
      </c>
    </row>
    <row r="58" spans="2:15" x14ac:dyDescent="0.2">
      <c r="B58" s="101"/>
      <c r="C58" s="18" t="s">
        <v>36</v>
      </c>
      <c r="D58" s="64">
        <f>IFERROR(Daten!D58/Daten!G58,"- ")</f>
        <v>13.498033120865555</v>
      </c>
      <c r="E58" s="82"/>
      <c r="F58" s="82"/>
      <c r="G58" s="66">
        <f>IFERROR(Daten!F58/Daten!D58,"- ")</f>
        <v>1.7313363424536372</v>
      </c>
      <c r="H58" s="64">
        <f>IFERROR(Daten!H58/Daten!K58,"- ")</f>
        <v>14.391111467474962</v>
      </c>
      <c r="I58" s="82"/>
      <c r="J58" s="82"/>
      <c r="K58" s="66">
        <f>IFERROR(Daten!J58/Daten!H58,"- ")</f>
        <v>1.6013393463336068</v>
      </c>
      <c r="L58" s="65">
        <f>IFERROR(Daten!L58/Daten!O58,"- ")</f>
        <v>13.653300185484552</v>
      </c>
      <c r="M58" s="82"/>
      <c r="N58" s="82"/>
      <c r="O58" s="65">
        <f>IFERROR(Daten!N58/Daten!L58,"- ")</f>
        <v>1.7075142559051002</v>
      </c>
    </row>
  </sheetData>
  <sheetProtection sheet="1" objects="1" scenarios="1"/>
  <mergeCells count="7">
    <mergeCell ref="B51:B58"/>
    <mergeCell ref="H2:K2"/>
    <mergeCell ref="L2:O2"/>
    <mergeCell ref="D2:G2"/>
    <mergeCell ref="B4:B30"/>
    <mergeCell ref="B31:B50"/>
    <mergeCell ref="B2:C3"/>
  </mergeCells>
  <pageMargins left="0.11811023622047249" right="0.11811023622047249" top="0.39370078740157483" bottom="0.19685039370078741" header="0" footer="0"/>
  <pageSetup paperSize="9" scale="55" orientation="landscape"/>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5</vt:i4>
      </vt:variant>
    </vt:vector>
  </HeadingPairs>
  <TitlesOfParts>
    <vt:vector size="8" baseType="lpstr">
      <vt:lpstr>Erläuterung</vt:lpstr>
      <vt:lpstr>Daten</vt:lpstr>
      <vt:lpstr>Relationen</vt:lpstr>
      <vt:lpstr>Daten!Druckbereich</vt:lpstr>
      <vt:lpstr>Erläuterung!Druckbereich</vt:lpstr>
      <vt:lpstr>Relationen!Druckbereich</vt:lpstr>
      <vt:lpstr>XDF</vt:lpstr>
      <vt:lpstr>XFD17179869184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Gajdzik, Magdalena (IQHB)</cp:lastModifiedBy>
  <cp:lastPrinted>2026-05-15T11:13:48Z</cp:lastPrinted>
  <dcterms:created xsi:type="dcterms:W3CDTF">2024-07-12T06:36:15Z</dcterms:created>
  <dcterms:modified xsi:type="dcterms:W3CDTF">2026-05-15T12:30:36Z</dcterms:modified>
</cp:coreProperties>
</file>